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0" yWindow="1020" windowWidth="13710" windowHeight="915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1'!$A$1:$O$83</definedName>
    <definedName name="_xlnm.Print_Area" localSheetId="1">'приложение 2'!$A$1:$K$83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0" i="1" l="1"/>
  <c r="N30" i="1"/>
  <c r="N54" i="1"/>
  <c r="O54" i="1"/>
  <c r="N61" i="1"/>
  <c r="O61" i="1"/>
  <c r="N78" i="1"/>
  <c r="O78" i="1"/>
  <c r="N79" i="1"/>
  <c r="O79" i="1"/>
  <c r="N80" i="1"/>
  <c r="O80" i="1"/>
  <c r="N81" i="1"/>
  <c r="O81" i="1"/>
  <c r="N82" i="1"/>
  <c r="O82" i="1"/>
  <c r="N83" i="1"/>
  <c r="O83" i="1"/>
  <c r="J75" i="1" l="1"/>
  <c r="J74" i="1"/>
  <c r="J73" i="1"/>
  <c r="J72" i="1"/>
  <c r="M68" i="1"/>
  <c r="L68" i="1"/>
  <c r="K68" i="1"/>
  <c r="M9" i="1"/>
  <c r="K9" i="1"/>
  <c r="K33" i="1"/>
  <c r="J64" i="1"/>
  <c r="F64" i="1"/>
  <c r="J65" i="1"/>
  <c r="F65" i="1"/>
  <c r="J67" i="1"/>
  <c r="F67" i="1"/>
  <c r="J55" i="1"/>
  <c r="F55" i="1"/>
  <c r="J68" i="1" l="1"/>
  <c r="C9" i="1" l="1"/>
  <c r="D9" i="1"/>
  <c r="E9" i="1"/>
  <c r="G9" i="1"/>
  <c r="I9" i="1"/>
  <c r="C68" i="1"/>
  <c r="D68" i="1"/>
  <c r="E68" i="1"/>
  <c r="G68" i="1"/>
  <c r="H68" i="1"/>
  <c r="I68" i="1"/>
  <c r="C63" i="1"/>
  <c r="D63" i="1"/>
  <c r="E63" i="1"/>
  <c r="F63" i="1"/>
  <c r="G63" i="1"/>
  <c r="H63" i="1"/>
  <c r="I63" i="1"/>
  <c r="J63" i="1"/>
  <c r="K63" i="1"/>
  <c r="L63" i="1"/>
  <c r="M63" i="1"/>
  <c r="M54" i="1"/>
  <c r="K54" i="1"/>
  <c r="I54" i="1"/>
  <c r="G54" i="1"/>
  <c r="E54" i="1"/>
  <c r="C54" i="1"/>
  <c r="E33" i="1"/>
  <c r="G33" i="1"/>
  <c r="I33" i="1"/>
  <c r="M33" i="1"/>
  <c r="I7" i="1" l="1"/>
  <c r="G7" i="1"/>
  <c r="M7" i="1"/>
  <c r="E7" i="1"/>
  <c r="K7" i="1"/>
  <c r="G6" i="2"/>
  <c r="I6" i="2" l="1"/>
  <c r="G8" i="2"/>
  <c r="F72" i="1" l="1"/>
  <c r="F73" i="1"/>
  <c r="F74" i="1"/>
  <c r="F75" i="1"/>
  <c r="B70" i="1"/>
  <c r="B71" i="1"/>
  <c r="B72" i="1"/>
  <c r="O72" i="1" s="1"/>
  <c r="B73" i="1"/>
  <c r="O73" i="1" s="1"/>
  <c r="B74" i="1"/>
  <c r="O74" i="1" s="1"/>
  <c r="B75" i="1"/>
  <c r="O75" i="1" s="1"/>
  <c r="B76" i="1"/>
  <c r="B77" i="1"/>
  <c r="B69" i="1"/>
  <c r="B65" i="1"/>
  <c r="B66" i="1"/>
  <c r="B67" i="1"/>
  <c r="B64" i="1"/>
  <c r="B56" i="1"/>
  <c r="B57" i="1"/>
  <c r="B58" i="1"/>
  <c r="B59" i="1"/>
  <c r="B60" i="1"/>
  <c r="B62" i="1"/>
  <c r="B55" i="1"/>
  <c r="C33" i="1"/>
  <c r="D33" i="1"/>
  <c r="D7" i="1" s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34" i="1"/>
  <c r="J31" i="1"/>
  <c r="O31" i="1" s="1"/>
  <c r="F31" i="1"/>
  <c r="N31" i="1" s="1"/>
  <c r="B29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10" i="1"/>
  <c r="N74" i="1" l="1"/>
  <c r="N17" i="1"/>
  <c r="O17" i="1"/>
  <c r="O47" i="1"/>
  <c r="N47" i="1"/>
  <c r="O39" i="1"/>
  <c r="N39" i="1"/>
  <c r="N62" i="1"/>
  <c r="O62" i="1"/>
  <c r="N66" i="1"/>
  <c r="O66" i="1"/>
  <c r="O67" i="1"/>
  <c r="N67" i="1"/>
  <c r="N71" i="1"/>
  <c r="O71" i="1"/>
  <c r="N48" i="1"/>
  <c r="O48" i="1"/>
  <c r="N15" i="1"/>
  <c r="O15" i="1"/>
  <c r="N38" i="1"/>
  <c r="O38" i="1"/>
  <c r="O45" i="1"/>
  <c r="N45" i="1"/>
  <c r="N37" i="1"/>
  <c r="O37" i="1"/>
  <c r="N59" i="1"/>
  <c r="O59" i="1"/>
  <c r="N69" i="1"/>
  <c r="O69" i="1"/>
  <c r="O70" i="1"/>
  <c r="N70" i="1"/>
  <c r="N25" i="1"/>
  <c r="O25" i="1"/>
  <c r="N46" i="1"/>
  <c r="O46" i="1"/>
  <c r="N60" i="1"/>
  <c r="O60" i="1"/>
  <c r="O10" i="1"/>
  <c r="N10" i="1"/>
  <c r="N21" i="1"/>
  <c r="O21" i="1"/>
  <c r="N13" i="1"/>
  <c r="O13" i="1"/>
  <c r="N34" i="1"/>
  <c r="O34" i="1"/>
  <c r="N44" i="1"/>
  <c r="O44" i="1"/>
  <c r="N36" i="1"/>
  <c r="O36" i="1"/>
  <c r="O58" i="1"/>
  <c r="N58" i="1"/>
  <c r="N77" i="1"/>
  <c r="O77" i="1"/>
  <c r="N75" i="1"/>
  <c r="O23" i="1"/>
  <c r="N23" i="1"/>
  <c r="N65" i="1"/>
  <c r="O65" i="1"/>
  <c r="N14" i="1"/>
  <c r="O14" i="1"/>
  <c r="N28" i="1"/>
  <c r="O28" i="1"/>
  <c r="O20" i="1"/>
  <c r="N20" i="1"/>
  <c r="N12" i="1"/>
  <c r="O12" i="1"/>
  <c r="N51" i="1"/>
  <c r="O51" i="1"/>
  <c r="N43" i="1"/>
  <c r="O43" i="1"/>
  <c r="O35" i="1"/>
  <c r="N35" i="1"/>
  <c r="N57" i="1"/>
  <c r="O57" i="1"/>
  <c r="O76" i="1"/>
  <c r="N76" i="1"/>
  <c r="N40" i="1"/>
  <c r="O40" i="1"/>
  <c r="N16" i="1"/>
  <c r="O16" i="1"/>
  <c r="N11" i="1"/>
  <c r="O11" i="1"/>
  <c r="O56" i="1"/>
  <c r="N56" i="1"/>
  <c r="N73" i="1"/>
  <c r="N55" i="1"/>
  <c r="O55" i="1"/>
  <c r="N24" i="1"/>
  <c r="O24" i="1"/>
  <c r="N27" i="1"/>
  <c r="O27" i="1"/>
  <c r="N19" i="1"/>
  <c r="O19" i="1"/>
  <c r="N42" i="1"/>
  <c r="O42" i="1"/>
  <c r="N26" i="1"/>
  <c r="O26" i="1"/>
  <c r="O18" i="1"/>
  <c r="N18" i="1"/>
  <c r="O29" i="1"/>
  <c r="N29" i="1"/>
  <c r="N49" i="1"/>
  <c r="O49" i="1"/>
  <c r="N41" i="1"/>
  <c r="O41" i="1"/>
  <c r="B63" i="1"/>
  <c r="N64" i="1"/>
  <c r="O64" i="1"/>
  <c r="N72" i="1"/>
  <c r="F68" i="1"/>
  <c r="B33" i="1"/>
  <c r="B68" i="1"/>
  <c r="O68" i="1" s="1"/>
  <c r="B9" i="1"/>
  <c r="N68" i="1" l="1"/>
  <c r="O33" i="1"/>
  <c r="N33" i="1"/>
  <c r="N63" i="1"/>
  <c r="O63" i="1"/>
  <c r="C32" i="1"/>
  <c r="B32" i="1" l="1"/>
  <c r="C52" i="1"/>
  <c r="O32" i="1" l="1"/>
  <c r="N32" i="1"/>
  <c r="C53" i="1"/>
  <c r="B53" i="1" s="1"/>
  <c r="B52" i="1"/>
  <c r="B7" i="1" l="1"/>
  <c r="N52" i="1"/>
  <c r="O52" i="1"/>
  <c r="N53" i="1"/>
  <c r="O53" i="1"/>
  <c r="C7" i="1"/>
  <c r="F9" i="1"/>
  <c r="F7" i="1" s="1"/>
  <c r="N7" i="1" s="1"/>
  <c r="N22" i="1"/>
  <c r="H9" i="1"/>
  <c r="H7" i="1" s="1"/>
  <c r="J9" i="1"/>
  <c r="O9" i="1" s="1"/>
  <c r="J7" i="1"/>
  <c r="O7" i="1" s="1"/>
  <c r="O22" i="1"/>
  <c r="L9" i="1"/>
  <c r="L7" i="1" s="1"/>
  <c r="N50" i="1"/>
  <c r="O50" i="1"/>
  <c r="L50" i="1"/>
  <c r="N9" i="1" l="1"/>
</calcChain>
</file>

<file path=xl/sharedStrings.xml><?xml version="1.0" encoding="utf-8"?>
<sst xmlns="http://schemas.openxmlformats.org/spreadsheetml/2006/main" count="514" uniqueCount="277">
  <si>
    <t>Наименование</t>
  </si>
  <si>
    <t>План на год</t>
  </si>
  <si>
    <t>Всего</t>
  </si>
  <si>
    <t>в том числе:</t>
  </si>
  <si>
    <t>ВСЕГО:</t>
  </si>
  <si>
    <t>в том числе по мероприятиям</t>
  </si>
  <si>
    <t>Создание резерва материальных ресурсов в соответствии с утвержденной номенклатурой для предупреждения и ликвидации  ЧС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</si>
  <si>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</si>
  <si>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МО «ГП «Рабочий поселок Искателей»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</si>
  <si>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</si>
  <si>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</si>
  <si>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</si>
  <si>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</si>
  <si>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</si>
  <si>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</si>
  <si>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</si>
  <si>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</si>
  <si>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С начала работ</t>
  </si>
  <si>
    <t>в том числе аванс с начала работ</t>
  </si>
  <si>
    <t>С начала года</t>
  </si>
  <si>
    <t>Администрация МО</t>
  </si>
  <si>
    <t>Организация обучения неработающего населения в области гражданской обороны и защиты от чрезвычайных ситуацийгражданской обороны и защиты от чрезвычайных ситуаций, в том числе:</t>
  </si>
  <si>
    <t>Организация мест массового отдыха (пляжи) населения на водных объектах</t>
  </si>
  <si>
    <t>Предупреждение и ликвидация последствий ЧС в границах поселений муниципальных образований,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</si>
  <si>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</si>
  <si>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</si>
  <si>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 xml:space="preserve"> Выплаты денежного поощрения членам добровольных народных дружин, участвующих в охране общественного порядка, в том числе: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</si>
  <si>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
на 2019-2030 годы"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</si>
  <si>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на 2019-2030 годы"</t>
  </si>
  <si>
    <t>Разработка и распространение среди населения памяток (листовки),  печатных изданий, изготовление баннеров</t>
  </si>
  <si>
    <t xml:space="preserve">МО "Городское поселение "Рабочий поселок Искателей"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</si>
  <si>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</si>
  <si>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</si>
  <si>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</si>
  <si>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</si>
  <si>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</si>
  <si>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</si>
  <si>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</si>
  <si>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</si>
  <si>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</si>
  <si>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</si>
  <si>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</si>
  <si>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</si>
  <si>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</si>
  <si>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</si>
  <si>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</si>
  <si>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</si>
  <si>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</si>
  <si>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</si>
  <si>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</si>
  <si>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</si>
  <si>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</si>
  <si>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</si>
  <si>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</si>
  <si>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</si>
  <si>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</si>
  <si>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Сельское поселение «Великовисочный сельсовет» ЗР НАО</t>
  </si>
  <si>
    <t>Сельское поселение "Пустозерский сельсовет"  ЗР НАО</t>
  </si>
  <si>
    <t>ИП Вольский Д.В.</t>
  </si>
  <si>
    <t>Администрация Сельского поселения</t>
  </si>
  <si>
    <t>Сельское поселение  «Приморско-Куйский сельсовет» ЗР НАО</t>
  </si>
  <si>
    <t>Физ. Лица</t>
  </si>
  <si>
    <t>ГУП НАО "НКЭС"</t>
  </si>
  <si>
    <t>ООО "М-Айти НАО"</t>
  </si>
  <si>
    <t>МО "Городское поселение "Рабочий поселок Искателей" НАО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</si>
  <si>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Сельском поселении "Пешский сельсовет" ЗР НАО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</si>
  <si>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</si>
  <si>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окружной бюджет</t>
  </si>
  <si>
    <t>районный бюджет</t>
  </si>
  <si>
    <t>внебюджетные источники</t>
  </si>
  <si>
    <t>№ 3302/П от 27.01.2023</t>
  </si>
  <si>
    <t>№ 02/39/2023  от 01.01.2023</t>
  </si>
  <si>
    <t>3569ПКС от 01.01.2023</t>
  </si>
  <si>
    <t>№ 3475/23 от 30.12.2022</t>
  </si>
  <si>
    <t>№ 01-2023 от 09.01.2023, № 0184300000523000001 от 06.02.2023</t>
  </si>
  <si>
    <t>№ 1МП/2023 от 15.03.223; № 4/2023 от 02.02.2023</t>
  </si>
  <si>
    <t>Физ. Лица; ООО "Свентовел"</t>
  </si>
  <si>
    <t>Фактическое выполнение, тыс. руб.</t>
  </si>
  <si>
    <t>1</t>
  </si>
  <si>
    <t>2.1</t>
  </si>
  <si>
    <t>2.2</t>
  </si>
  <si>
    <t>2.3</t>
  </si>
  <si>
    <t>2.4</t>
  </si>
  <si>
    <t>2.5.</t>
  </si>
  <si>
    <t>2.6</t>
  </si>
  <si>
    <t>3.1</t>
  </si>
  <si>
    <t>4</t>
  </si>
  <si>
    <t>4.1</t>
  </si>
  <si>
    <t>4.2</t>
  </si>
  <si>
    <t>5</t>
  </si>
  <si>
    <t>5.1</t>
  </si>
  <si>
    <t>б/н от 10.02.2023</t>
  </si>
  <si>
    <t>5.2</t>
  </si>
  <si>
    <t>б/н от 03.04.2023</t>
  </si>
  <si>
    <t>№ 0184300000423000003 от 13.02.2023</t>
  </si>
  <si>
    <t>6.</t>
  </si>
  <si>
    <t>6.1</t>
  </si>
  <si>
    <t>№ 1-ОМАСЦО ГО /2023 от 03.02.2023</t>
  </si>
  <si>
    <t>4.3</t>
  </si>
  <si>
    <t>№ 0184300000423000011 от 27.02.2023</t>
  </si>
  <si>
    <t>7</t>
  </si>
  <si>
    <t>Администрация Заполярного района</t>
  </si>
  <si>
    <t>ООО "ПОЖРЕЗЕРВ"</t>
  </si>
  <si>
    <t>№ 0184300000423000017 от 28.02.2023</t>
  </si>
  <si>
    <t>6.2</t>
  </si>
  <si>
    <t>№ 0184300000522000037 от 30.12.2023</t>
  </si>
  <si>
    <t>2.7</t>
  </si>
  <si>
    <t>№ 0184300000423000025  от 13.03.2023</t>
  </si>
  <si>
    <t>№ 3812 от 26.01.2023</t>
  </si>
  <si>
    <t>3.2</t>
  </si>
  <si>
    <t>№ 6/23-У от 09.01.2023</t>
  </si>
  <si>
    <t>ИП Лудников Д.А.</t>
  </si>
  <si>
    <t>6.3</t>
  </si>
  <si>
    <t>№ 729 от 27.04.2021</t>
  </si>
  <si>
    <t>ЗАО "Джи Ти Эн Ти"</t>
  </si>
  <si>
    <t>3.3</t>
  </si>
  <si>
    <t>№ 12-23/ТО от 09.01.2023</t>
  </si>
  <si>
    <t>6.4</t>
  </si>
  <si>
    <t>8</t>
  </si>
  <si>
    <t>ООО "Первое рекламное агенство"</t>
  </si>
  <si>
    <t>№ 01-15-28/23 от 16.05.2023</t>
  </si>
  <si>
    <t>5.3</t>
  </si>
  <si>
    <t>№ 23 от 22.05.2023</t>
  </si>
  <si>
    <t>4.4</t>
  </si>
  <si>
    <t>6.5</t>
  </si>
  <si>
    <t>5.4</t>
  </si>
  <si>
    <t>№ 15/1 от 16.05.2023</t>
  </si>
  <si>
    <t>07.04.2023; 02.06.2023</t>
  </si>
  <si>
    <t>ИП Прокушев В.А.; авансовый отчет</t>
  </si>
  <si>
    <t>№ 24 от 03.04.2023;  б/н от 02.06.2023</t>
  </si>
  <si>
    <t>20456,33; 16632,06</t>
  </si>
  <si>
    <t>12.05.2023; 01.06.2023</t>
  </si>
  <si>
    <t>№ 5 от 12.05.2023; № 50/СТ-2023 от 01.06.2023</t>
  </si>
  <si>
    <t>Физ.лицо; МП ЗР "Севержилкомсервис"</t>
  </si>
  <si>
    <t>Поставка мотопомпы бензиновой в п. Хонгурей Сельского поселения "Пустозерский сельсовет" ЗР НАО</t>
  </si>
  <si>
    <t>№ 01-15-50/22 от 25.07.2022</t>
  </si>
  <si>
    <t>№ 27/05/12 от 12.05.2023</t>
  </si>
  <si>
    <t>№ 13-22-ТО от 09.01.2023</t>
  </si>
  <si>
    <t>31.06.2023</t>
  </si>
  <si>
    <t>№ 26/05/12 от 12.05.2023</t>
  </si>
  <si>
    <t>№ 11/2023 от 09.01.2023; № 3/РУ-2023 от 13.03.2023</t>
  </si>
  <si>
    <t>МП ЗР "СЖКС", МКП "Север"</t>
  </si>
  <si>
    <t>31.05.2023; 01.06.2023</t>
  </si>
  <si>
    <t>№ 39/06/27 от 27.06.2023</t>
  </si>
  <si>
    <t>40000,0; 2673,0</t>
  </si>
  <si>
    <t>№ 2-ПРП/2023 от 28.02.2023</t>
  </si>
  <si>
    <t>ИП Прокушев В.А.</t>
  </si>
  <si>
    <t>Приобретение понтонных причалов в п. Харута Сельского поселения «Хоседа-Хардский сельсовет» ЗР НАО</t>
  </si>
  <si>
    <t>№ 23 от 16.05.2023</t>
  </si>
  <si>
    <t>ООО "Компания Техно-Лига"</t>
  </si>
  <si>
    <t>№ 1002/2023/1 от 09.01.2023; № 1002/2023/2 от 30.06.2023</t>
  </si>
  <si>
    <t>№ 41/06/27 от 28.06.2023</t>
  </si>
  <si>
    <t xml:space="preserve">№ 79/КС от 26.01.2023 от 09.01.2023; № 79/КС/2 от 01.07.2023 </t>
  </si>
  <si>
    <t>№ 12 от 19.09.2023</t>
  </si>
  <si>
    <t>Софинансирование расходных обязателств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</si>
  <si>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3.4</t>
  </si>
  <si>
    <t>5.5</t>
  </si>
  <si>
    <t>6.6</t>
  </si>
  <si>
    <t>6.7</t>
  </si>
  <si>
    <t>6.8</t>
  </si>
  <si>
    <t>6.9</t>
  </si>
  <si>
    <t>9</t>
  </si>
  <si>
    <t>10</t>
  </si>
  <si>
    <t>11</t>
  </si>
  <si>
    <t>12</t>
  </si>
  <si>
    <t>13</t>
  </si>
  <si>
    <t>ИП Слезкина</t>
  </si>
  <si>
    <t>№ 01-15-29/23 от 16.05.2023</t>
  </si>
  <si>
    <t>14</t>
  </si>
  <si>
    <t>Проведение поисково-спасательных, аварийно-спасательных и других неотложных работ, иные транспортные и погрузочно-разгрузочные работы</t>
  </si>
  <si>
    <t>АО "Нарьян-Марский объединенный авиаотряд"</t>
  </si>
  <si>
    <t xml:space="preserve">МК 01-15-1/23 от 01.01.2023 </t>
  </si>
  <si>
    <t>Постановление № 80 от 12.12.2019, табель за период с  01.01.2023 по 28.02.2023, с 01.03. по 31.03.2023, 01.09.2023 ро 30.09.2023</t>
  </si>
  <si>
    <t>№ 16-23/ТО от 01.01.2023; № 14 от 01.02.2023; № 37 от 01.03.2023; № 65 от 01.04.2023; № 76 от 01.05.2023; № 115 от 01.06.2023; № 0184300000423000120 от 17.07.2023</t>
  </si>
  <si>
    <t>31.01.2023; 28.02.2023; 31.03.2023; 30.04.2023; 31.05.2023; 30.06.2023: 31.07.-30.09.02023</t>
  </si>
  <si>
    <t>6.10.</t>
  </si>
  <si>
    <t>№ 3 от 27.09.2023</t>
  </si>
  <si>
    <t>ИП Нечаева А.Б.</t>
  </si>
  <si>
    <t>6.11.</t>
  </si>
  <si>
    <t>№ 63/09/19 от 19.09.2023</t>
  </si>
  <si>
    <t>15</t>
  </si>
  <si>
    <t>№ 0184300000423000136-1 от 14.08.2023</t>
  </si>
  <si>
    <t>ООО "Дорожно-мостовая компания"</t>
  </si>
  <si>
    <t>Софинансирование расходных обязателств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 (Сельское поселение "Канинский сельсовет"ЗР НАО)</t>
  </si>
  <si>
    <t>24284; 37763,39</t>
  </si>
  <si>
    <t>25.07.2023; 09.05.2023</t>
  </si>
  <si>
    <t>№ 38/06/27 от 27.06.2023; № б/н от 08.05.2023</t>
  </si>
  <si>
    <t>6.12.</t>
  </si>
  <si>
    <t>№ 1-ЧС-2023 от 07.11.2023</t>
  </si>
  <si>
    <t>ООО "ГРАСС"</t>
  </si>
  <si>
    <t>5.6.</t>
  </si>
  <si>
    <t>№ 3 от 22.10.2023</t>
  </si>
  <si>
    <t>6.13.</t>
  </si>
  <si>
    <t>6.14.</t>
  </si>
  <si>
    <t>№ 2/11/2023 от 01.11.2023</t>
  </si>
  <si>
    <t>ИП Авдушев В.Я.</t>
  </si>
  <si>
    <t>5.7.</t>
  </si>
  <si>
    <t>№ 42 от 02.11.2023</t>
  </si>
  <si>
    <t>б/н от 16.11.2023</t>
  </si>
  <si>
    <t>6.15.</t>
  </si>
  <si>
    <t>№ 23 от 10.10.2023</t>
  </si>
  <si>
    <t>ИП Рочев П.Е.</t>
  </si>
  <si>
    <t>6.16.</t>
  </si>
  <si>
    <t>№ 00-000919 от 21.11.2023</t>
  </si>
  <si>
    <t>ООО "Интекс"</t>
  </si>
  <si>
    <t>66400,00; 204760,00</t>
  </si>
  <si>
    <t>№ 101/32/23-ОУ от 23.05.2023; № 209 от 09.11.2023</t>
  </si>
  <si>
    <t>23.05.2023; 15.11.2023</t>
  </si>
  <si>
    <t>ГУП НАО "Нарьян-Мардорремстрой"; ООО "Интекс"</t>
  </si>
  <si>
    <t>5.8.</t>
  </si>
  <si>
    <t>Сельское поселение "Юшаский сельсовет" ЗР НАО</t>
  </si>
  <si>
    <t>№ б/н от 02.11.2023</t>
  </si>
  <si>
    <t>б/н от 15.11.2023</t>
  </si>
  <si>
    <t>5.9.</t>
  </si>
  <si>
    <t>№ 46 от 20.11.2023</t>
  </si>
  <si>
    <t>б/н от 30.11.2023</t>
  </si>
  <si>
    <t>5.10.</t>
  </si>
  <si>
    <t>№ б/н от 17.11.2023</t>
  </si>
  <si>
    <t>11200,00; 87024,00</t>
  </si>
  <si>
    <t>№ 20 от 06.07.2023; № 65/09/22 от 22.09.2023</t>
  </si>
  <si>
    <t>ИП Леонтьев Д.Д;  ООО "ПОЖРЕЗЕРВ"</t>
  </si>
  <si>
    <t>10.07.2023; 04.12.2023</t>
  </si>
  <si>
    <t>152549,0; 2047,50</t>
  </si>
  <si>
    <t>№ 77/11/08 от 08.11.2023; № 2 от 08.12.2023</t>
  </si>
  <si>
    <t>13.11.2023; 11.12.2023</t>
  </si>
  <si>
    <t>ООО "ПОЖРЕЗЕРВ"; ООО "ЭРА"</t>
  </si>
  <si>
    <t>5.11.</t>
  </si>
  <si>
    <t>№ 3 от 01.12.2023</t>
  </si>
  <si>
    <t>№ 3 от 12.12.2023</t>
  </si>
  <si>
    <t>№ 20, 21,22 от 17.05.2023; № 92 от 11.12.2023</t>
  </si>
  <si>
    <t>17.05.2023; 11.12.2023</t>
  </si>
  <si>
    <t>97260,0; 44680,0</t>
  </si>
  <si>
    <t>10.04.2023; 05.12.2023</t>
  </si>
  <si>
    <t>№ 08/03/20/17 от 21.03.2023; № 83/11/20/45 от 20.11.2023</t>
  </si>
  <si>
    <t>2.8</t>
  </si>
  <si>
    <t>№ 207/2023 от 26.01.2023</t>
  </si>
  <si>
    <t>Постановление от 15.05.2018 № 55; табель учета рабочего времени от 25.01.2023; 26.02.2023; 23.03.2023; 20.05.2023; 15.06.2023; 07.11.2023; 13.12.2023.</t>
  </si>
  <si>
    <t>5.12.</t>
  </si>
  <si>
    <t>№ б/н от 01.11.2023</t>
  </si>
  <si>
    <t>№ 1 от 30.11.2023</t>
  </si>
  <si>
    <t>5.13.</t>
  </si>
  <si>
    <t>№ 34 от 05.12.2023</t>
  </si>
  <si>
    <t>№ б/н от 08.12.2023</t>
  </si>
  <si>
    <t>3.</t>
  </si>
  <si>
    <t>4.5</t>
  </si>
  <si>
    <t>№ 59-осн от 08.12.2023</t>
  </si>
  <si>
    <t>табель за 2023 год</t>
  </si>
  <si>
    <t>16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</si>
  <si>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</si>
  <si>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№ 67/10/09 от 07.11.2023</t>
  </si>
  <si>
    <t>5.14.</t>
  </si>
  <si>
    <t>№ 1 от 08.12.2023</t>
  </si>
  <si>
    <t>5.15.</t>
  </si>
  <si>
    <t>№ 1-ГОЧС от 01.12.2023</t>
  </si>
  <si>
    <t>№ б/н от 18.12.2023</t>
  </si>
  <si>
    <t>5.16.</t>
  </si>
  <si>
    <t>№ 47 от 04.12.2023</t>
  </si>
  <si>
    <t>№ б/н от 20.12.2023</t>
  </si>
  <si>
    <t>Постановление № 90 от 21.05.2018, табель за период с 01 по 31.01.2023, с 01.02 по 28.02.2023, с 01 по 31.03.2023; с 01 по 31.05.2023; с 01 по 30.06.2023, с 01 по 30.11.2023, с 01 по 31.12.2023.</t>
  </si>
  <si>
    <t>6.17.</t>
  </si>
  <si>
    <t>№ 92/12/11 от 11.12.2023</t>
  </si>
  <si>
    <t>5.17.</t>
  </si>
  <si>
    <t>№ 229 от 14.12.2023</t>
  </si>
  <si>
    <t>№ б/н от 14.12.2023</t>
  </si>
  <si>
    <t>14.04.2023; 22.05.2023; 21.12.2023</t>
  </si>
  <si>
    <t>№ 01-15-14/23 от 03.04.2023; № 01-15-15/23 от 03.04.2023; № 01-15-30/23 от 22.05.2023</t>
  </si>
  <si>
    <t>ООО "ПОЖРЕЗЕРВ"; ООО "АТЛАС"; ООО "М-АЙТИ НАО"</t>
  </si>
  <si>
    <t>32010,0; 114160,5; 3857195,0</t>
  </si>
  <si>
    <t>5.18.</t>
  </si>
  <si>
    <t>№ б/н от 01.12.2023</t>
  </si>
  <si>
    <t>по состоянию на 31 декабря 2023 года (с начала года нарастающим итогом)</t>
  </si>
  <si>
    <t>по состоянию на 31 декабря 2023  года (с начала года нарастающим итогом)</t>
  </si>
  <si>
    <t>Приобретение и доставка комплекта ПТВ для пожарной мотопомпы и 7 (семи) комплектов пожарных щитов в п. Каратайка Сельского поселения "Юшарский сельсовет" ЗР НАО</t>
  </si>
  <si>
    <t>Кассовое исполнение на 01.01.2024</t>
  </si>
  <si>
    <t>Фактически освоено на 01.01.2024</t>
  </si>
  <si>
    <t>% кассового исполнения средств районного бюджета в отчетном периоде по отношению к графе 2</t>
  </si>
  <si>
    <t>% фактического исполнения средств районного бюджета в отчетном периоде по отношению к графе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</si>
</sst>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00"/>
      <name val="Arial CYR"/>
    </font>
    <font>
      <b/>
      <sz val="13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12"/>
      <color rgb="FF00B0F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8">
      <alignment horizontal="right" vertical="top" shrinkToFit="1"/>
    </xf>
  </cellStyleXfs>
  <cellXfs count="9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/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4" fillId="0" borderId="0" xfId="0" applyFont="1"/>
    <xf numFmtId="164" fontId="4" fillId="0" borderId="0" xfId="0" applyNumberFormat="1" applyFont="1"/>
    <xf numFmtId="0" fontId="4" fillId="0" borderId="0" xfId="0" applyFont="1" applyFill="1"/>
    <xf numFmtId="49" fontId="5" fillId="0" borderId="2" xfId="0" applyNumberFormat="1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6" fillId="0" borderId="1" xfId="2" applyNumberFormat="1" applyFont="1" applyFill="1" applyBorder="1" applyAlignment="1">
      <alignment horizontal="right" vertical="center" wrapText="1"/>
    </xf>
    <xf numFmtId="164" fontId="5" fillId="0" borderId="1" xfId="2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7" fillId="0" borderId="1" xfId="0" applyNumberFormat="1" applyFont="1" applyFill="1" applyBorder="1" applyAlignment="1">
      <alignment horizontal="left" vertical="center" wrapText="1"/>
    </xf>
    <xf numFmtId="164" fontId="5" fillId="2" borderId="1" xfId="2" applyNumberFormat="1" applyFont="1" applyFill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left" vertical="center" wrapText="1"/>
    </xf>
    <xf numFmtId="165" fontId="5" fillId="2" borderId="6" xfId="2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6" fillId="4" borderId="1" xfId="2" applyNumberFormat="1" applyFont="1" applyFill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1" fillId="0" borderId="0" xfId="0" applyNumberFormat="1" applyFont="1"/>
    <xf numFmtId="0" fontId="7" fillId="0" borderId="0" xfId="0" applyFont="1" applyAlignment="1">
      <alignment wrapText="1"/>
    </xf>
    <xf numFmtId="165" fontId="5" fillId="0" borderId="0" xfId="0" applyNumberFormat="1" applyFont="1"/>
    <xf numFmtId="164" fontId="6" fillId="0" borderId="1" xfId="2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left" vertical="center" wrapText="1"/>
    </xf>
    <xf numFmtId="165" fontId="9" fillId="0" borderId="4" xfId="0" applyNumberFormat="1" applyFont="1" applyBorder="1" applyAlignment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wrapText="1"/>
    </xf>
    <xf numFmtId="164" fontId="4" fillId="0" borderId="7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5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view="pageBreakPreview" zoomScale="75" zoomScaleNormal="100" zoomScaleSheetLayoutView="75" workbookViewId="0">
      <pane ySplit="8" topLeftCell="A51" activePane="bottomLeft" state="frozen"/>
      <selection pane="bottomLeft" activeCell="A58" sqref="A58"/>
    </sheetView>
  </sheetViews>
  <sheetFormatPr defaultRowHeight="15.75" x14ac:dyDescent="0.25"/>
  <cols>
    <col min="1" max="1" width="52" style="1" customWidth="1"/>
    <col min="2" max="2" width="11.7109375" style="3" customWidth="1"/>
    <col min="3" max="3" width="11.28515625" style="3" customWidth="1"/>
    <col min="4" max="4" width="13.42578125" style="3" customWidth="1"/>
    <col min="5" max="5" width="14.85546875" style="56" customWidth="1"/>
    <col min="6" max="6" width="12.140625" style="3" bestFit="1" customWidth="1"/>
    <col min="7" max="7" width="14.140625" style="3" customWidth="1"/>
    <col min="8" max="8" width="13.5703125" style="3" customWidth="1"/>
    <col min="9" max="9" width="13.140625" style="3" customWidth="1"/>
    <col min="10" max="10" width="13.42578125" style="3" customWidth="1"/>
    <col min="11" max="11" width="11.42578125" style="1" customWidth="1"/>
    <col min="12" max="12" width="12.5703125" style="1" customWidth="1"/>
    <col min="13" max="13" width="13" style="1" customWidth="1"/>
    <col min="14" max="14" width="28.28515625" style="1" customWidth="1"/>
    <col min="15" max="15" width="34.7109375" style="1" customWidth="1"/>
    <col min="16" max="16384" width="9.140625" style="1"/>
  </cols>
  <sheetData>
    <row r="1" spans="1:16" ht="37.5" customHeight="1" x14ac:dyDescent="0.25">
      <c r="A1" s="74" t="s">
        <v>27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6" x14ac:dyDescent="0.25">
      <c r="A2" s="25"/>
      <c r="B2" s="26"/>
      <c r="C2" s="26"/>
      <c r="D2" s="75" t="s">
        <v>271</v>
      </c>
      <c r="E2" s="75"/>
      <c r="F2" s="75"/>
      <c r="G2" s="75"/>
      <c r="H2" s="75"/>
      <c r="I2" s="75"/>
      <c r="J2" s="75"/>
      <c r="K2" s="75"/>
      <c r="L2" s="26"/>
      <c r="M2" s="26"/>
      <c r="N2" s="25"/>
      <c r="O2" s="25"/>
    </row>
    <row r="3" spans="1:16" ht="31.5" customHeight="1" x14ac:dyDescent="0.25">
      <c r="A3" s="77" t="s">
        <v>0</v>
      </c>
      <c r="B3" s="70" t="s">
        <v>1</v>
      </c>
      <c r="C3" s="71"/>
      <c r="D3" s="71"/>
      <c r="E3" s="72"/>
      <c r="F3" s="91" t="s">
        <v>273</v>
      </c>
      <c r="G3" s="92"/>
      <c r="H3" s="92"/>
      <c r="I3" s="93"/>
      <c r="J3" s="91" t="s">
        <v>274</v>
      </c>
      <c r="K3" s="92"/>
      <c r="L3" s="92"/>
      <c r="M3" s="93"/>
      <c r="N3" s="73" t="s">
        <v>275</v>
      </c>
      <c r="O3" s="76" t="s">
        <v>276</v>
      </c>
    </row>
    <row r="4" spans="1:16" ht="15.75" customHeight="1" x14ac:dyDescent="0.25">
      <c r="A4" s="77"/>
      <c r="B4" s="73" t="s">
        <v>2</v>
      </c>
      <c r="C4" s="73" t="s">
        <v>3</v>
      </c>
      <c r="D4" s="73"/>
      <c r="E4" s="55"/>
      <c r="F4" s="73" t="s">
        <v>2</v>
      </c>
      <c r="G4" s="73" t="s">
        <v>3</v>
      </c>
      <c r="H4" s="73"/>
      <c r="I4" s="50"/>
      <c r="J4" s="73" t="s">
        <v>2</v>
      </c>
      <c r="K4" s="73" t="s">
        <v>3</v>
      </c>
      <c r="L4" s="73"/>
      <c r="M4" s="50"/>
      <c r="N4" s="73"/>
      <c r="O4" s="76"/>
    </row>
    <row r="5" spans="1:16" s="29" customFormat="1" ht="48.75" customHeight="1" x14ac:dyDescent="0.25">
      <c r="A5" s="77"/>
      <c r="B5" s="73"/>
      <c r="C5" s="53" t="s">
        <v>67</v>
      </c>
      <c r="D5" s="53" t="s">
        <v>68</v>
      </c>
      <c r="E5" s="53" t="s">
        <v>69</v>
      </c>
      <c r="F5" s="73"/>
      <c r="G5" s="53" t="s">
        <v>67</v>
      </c>
      <c r="H5" s="53" t="s">
        <v>68</v>
      </c>
      <c r="I5" s="53" t="s">
        <v>69</v>
      </c>
      <c r="J5" s="73"/>
      <c r="K5" s="53" t="s">
        <v>67</v>
      </c>
      <c r="L5" s="53" t="s">
        <v>68</v>
      </c>
      <c r="M5" s="53" t="s">
        <v>69</v>
      </c>
      <c r="N5" s="73"/>
      <c r="O5" s="76"/>
    </row>
    <row r="6" spans="1:16" s="29" customFormat="1" x14ac:dyDescent="0.25">
      <c r="A6" s="54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54">
        <v>10</v>
      </c>
      <c r="K6" s="54">
        <v>11</v>
      </c>
      <c r="L6" s="54">
        <v>12</v>
      </c>
      <c r="M6" s="54">
        <v>13</v>
      </c>
      <c r="N6" s="54">
        <v>14</v>
      </c>
      <c r="O6" s="54">
        <v>15</v>
      </c>
    </row>
    <row r="7" spans="1:16" s="29" customFormat="1" x14ac:dyDescent="0.25">
      <c r="A7" s="15" t="s">
        <v>4</v>
      </c>
      <c r="B7" s="48">
        <f t="shared" ref="B7:M7" si="0">B9+B29+B30+B31+B32+B33+B52+B53+B54+B63+B68+B78+B79+B80+B82+B83</f>
        <v>42059.199999999997</v>
      </c>
      <c r="C7" s="48">
        <f t="shared" si="0"/>
        <v>0</v>
      </c>
      <c r="D7" s="48">
        <f t="shared" si="0"/>
        <v>42059.199999999997</v>
      </c>
      <c r="E7" s="48">
        <f t="shared" si="0"/>
        <v>0</v>
      </c>
      <c r="F7" s="48">
        <f t="shared" si="0"/>
        <v>37529.801000000007</v>
      </c>
      <c r="G7" s="48">
        <f t="shared" si="0"/>
        <v>0</v>
      </c>
      <c r="H7" s="48">
        <f t="shared" si="0"/>
        <v>37529.798999999999</v>
      </c>
      <c r="I7" s="48">
        <f t="shared" si="0"/>
        <v>0</v>
      </c>
      <c r="J7" s="48">
        <f t="shared" si="0"/>
        <v>37529.764000000003</v>
      </c>
      <c r="K7" s="48">
        <f t="shared" si="0"/>
        <v>0</v>
      </c>
      <c r="L7" s="48">
        <f t="shared" si="0"/>
        <v>37529.798999999999</v>
      </c>
      <c r="M7" s="48">
        <f t="shared" si="0"/>
        <v>0</v>
      </c>
      <c r="N7" s="49">
        <f>F7/B7</f>
        <v>0.89230895975196889</v>
      </c>
      <c r="O7" s="49">
        <f>J7/B7</f>
        <v>0.89230808003956341</v>
      </c>
    </row>
    <row r="8" spans="1:16" s="29" customFormat="1" x14ac:dyDescent="0.25">
      <c r="A8" s="10" t="s">
        <v>5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6"/>
      <c r="O8" s="24"/>
    </row>
    <row r="9" spans="1:16" s="29" customFormat="1" ht="89.25" customHeight="1" x14ac:dyDescent="0.25">
      <c r="A9" s="31" t="s">
        <v>21</v>
      </c>
      <c r="B9" s="59">
        <f>SUM(B10:B28)</f>
        <v>507.09999999999997</v>
      </c>
      <c r="C9" s="59">
        <f t="shared" ref="C9:I9" si="1">SUM(C10:C28)</f>
        <v>0</v>
      </c>
      <c r="D9" s="59">
        <f t="shared" si="1"/>
        <v>507.09999999999997</v>
      </c>
      <c r="E9" s="59">
        <f t="shared" si="1"/>
        <v>0</v>
      </c>
      <c r="F9" s="59">
        <f t="shared" si="1"/>
        <v>481.69899999999996</v>
      </c>
      <c r="G9" s="59">
        <f t="shared" si="1"/>
        <v>0</v>
      </c>
      <c r="H9" s="69">
        <f t="shared" ref="H9" si="2">SUM(H10:H28)</f>
        <v>481.69899999999996</v>
      </c>
      <c r="I9" s="59">
        <f t="shared" si="1"/>
        <v>0</v>
      </c>
      <c r="J9" s="59">
        <f t="shared" ref="J9:M9" si="3">SUM(J10:J28)</f>
        <v>481.69899999999996</v>
      </c>
      <c r="K9" s="59">
        <f t="shared" si="3"/>
        <v>0</v>
      </c>
      <c r="L9" s="69">
        <f t="shared" si="3"/>
        <v>481.69899999999996</v>
      </c>
      <c r="M9" s="59">
        <f t="shared" si="3"/>
        <v>0</v>
      </c>
      <c r="N9" s="37">
        <f>F9/B9</f>
        <v>0.94990928810885422</v>
      </c>
      <c r="O9" s="37">
        <f>J9/B9</f>
        <v>0.94990928810885422</v>
      </c>
    </row>
    <row r="10" spans="1:16" s="29" customFormat="1" ht="33" x14ac:dyDescent="0.25">
      <c r="A10" s="57" t="s">
        <v>31</v>
      </c>
      <c r="B10" s="40">
        <f>SUM(C10:E10)</f>
        <v>12.6</v>
      </c>
      <c r="C10" s="23">
        <v>0</v>
      </c>
      <c r="D10" s="40">
        <v>12.6</v>
      </c>
      <c r="E10" s="41">
        <v>0</v>
      </c>
      <c r="F10" s="40">
        <v>12.6</v>
      </c>
      <c r="G10" s="23">
        <v>0</v>
      </c>
      <c r="H10" s="41">
        <v>12.6</v>
      </c>
      <c r="I10" s="41">
        <v>0</v>
      </c>
      <c r="J10" s="40">
        <v>12.6</v>
      </c>
      <c r="K10" s="23">
        <v>0</v>
      </c>
      <c r="L10" s="41">
        <v>12.6</v>
      </c>
      <c r="M10" s="41">
        <v>0</v>
      </c>
      <c r="N10" s="38">
        <f t="shared" ref="N10:N69" si="4">F10/B10</f>
        <v>1</v>
      </c>
      <c r="O10" s="38">
        <f t="shared" ref="O10:O69" si="5">J10/B10</f>
        <v>1</v>
      </c>
    </row>
    <row r="11" spans="1:16" s="29" customFormat="1" ht="33" x14ac:dyDescent="0.25">
      <c r="A11" s="42" t="s">
        <v>32</v>
      </c>
      <c r="B11" s="40">
        <f t="shared" ref="B11:B32" si="6">SUM(C11:E11)</f>
        <v>63.3</v>
      </c>
      <c r="C11" s="23">
        <v>0</v>
      </c>
      <c r="D11" s="40">
        <v>63.3</v>
      </c>
      <c r="E11" s="41">
        <v>0</v>
      </c>
      <c r="F11" s="40">
        <v>63.3</v>
      </c>
      <c r="G11" s="23">
        <v>0</v>
      </c>
      <c r="H11" s="41">
        <v>63.3</v>
      </c>
      <c r="I11" s="41">
        <v>0</v>
      </c>
      <c r="J11" s="40">
        <v>63.3</v>
      </c>
      <c r="K11" s="23">
        <v>0</v>
      </c>
      <c r="L11" s="41">
        <v>63.3</v>
      </c>
      <c r="M11" s="41">
        <v>0</v>
      </c>
      <c r="N11" s="38">
        <f t="shared" si="4"/>
        <v>1</v>
      </c>
      <c r="O11" s="38">
        <f t="shared" si="5"/>
        <v>1</v>
      </c>
    </row>
    <row r="12" spans="1:16" s="29" customFormat="1" ht="33" x14ac:dyDescent="0.25">
      <c r="A12" s="42" t="s">
        <v>33</v>
      </c>
      <c r="B12" s="40">
        <f t="shared" si="6"/>
        <v>38.200000000000003</v>
      </c>
      <c r="C12" s="23">
        <v>0</v>
      </c>
      <c r="D12" s="40">
        <v>38.200000000000003</v>
      </c>
      <c r="E12" s="41">
        <v>0</v>
      </c>
      <c r="F12" s="40">
        <v>38.198999999999998</v>
      </c>
      <c r="G12" s="23">
        <v>0</v>
      </c>
      <c r="H12" s="41">
        <v>38.198999999999998</v>
      </c>
      <c r="I12" s="41">
        <v>0</v>
      </c>
      <c r="J12" s="40">
        <v>38.198999999999998</v>
      </c>
      <c r="K12" s="23">
        <v>0</v>
      </c>
      <c r="L12" s="41">
        <v>38.198999999999998</v>
      </c>
      <c r="M12" s="41">
        <v>0</v>
      </c>
      <c r="N12" s="38">
        <f t="shared" si="4"/>
        <v>0.99997382198952867</v>
      </c>
      <c r="O12" s="38">
        <f t="shared" si="5"/>
        <v>0.99997382198952867</v>
      </c>
    </row>
    <row r="13" spans="1:16" s="29" customFormat="1" ht="33" x14ac:dyDescent="0.25">
      <c r="A13" s="42" t="s">
        <v>34</v>
      </c>
      <c r="B13" s="40">
        <f t="shared" si="6"/>
        <v>12.6</v>
      </c>
      <c r="C13" s="23">
        <v>0</v>
      </c>
      <c r="D13" s="40">
        <v>12.6</v>
      </c>
      <c r="E13" s="41">
        <v>0</v>
      </c>
      <c r="F13" s="40">
        <v>12.6</v>
      </c>
      <c r="G13" s="23">
        <v>0</v>
      </c>
      <c r="H13" s="41">
        <v>12.6</v>
      </c>
      <c r="I13" s="41">
        <v>0</v>
      </c>
      <c r="J13" s="40">
        <v>12.6</v>
      </c>
      <c r="K13" s="23">
        <v>0</v>
      </c>
      <c r="L13" s="41">
        <v>12.6</v>
      </c>
      <c r="M13" s="41">
        <v>0</v>
      </c>
      <c r="N13" s="38">
        <f t="shared" si="4"/>
        <v>1</v>
      </c>
      <c r="O13" s="38">
        <f t="shared" si="5"/>
        <v>1</v>
      </c>
      <c r="P13" s="30"/>
    </row>
    <row r="14" spans="1:16" s="29" customFormat="1" ht="33" x14ac:dyDescent="0.25">
      <c r="A14" s="42" t="s">
        <v>35</v>
      </c>
      <c r="B14" s="40">
        <f t="shared" si="6"/>
        <v>12.6</v>
      </c>
      <c r="C14" s="23">
        <v>0</v>
      </c>
      <c r="D14" s="40">
        <v>12.6</v>
      </c>
      <c r="E14" s="41">
        <v>0</v>
      </c>
      <c r="F14" s="40">
        <v>12.6</v>
      </c>
      <c r="G14" s="23">
        <v>0</v>
      </c>
      <c r="H14" s="41">
        <v>12.6</v>
      </c>
      <c r="I14" s="41">
        <v>0</v>
      </c>
      <c r="J14" s="40">
        <v>12.6</v>
      </c>
      <c r="K14" s="23">
        <v>0</v>
      </c>
      <c r="L14" s="41">
        <v>12.6</v>
      </c>
      <c r="M14" s="41">
        <v>0</v>
      </c>
      <c r="N14" s="38">
        <f t="shared" si="4"/>
        <v>1</v>
      </c>
      <c r="O14" s="38">
        <f t="shared" si="5"/>
        <v>1</v>
      </c>
      <c r="P14" s="30"/>
    </row>
    <row r="15" spans="1:16" s="29" customFormat="1" ht="33" x14ac:dyDescent="0.25">
      <c r="A15" s="42" t="s">
        <v>36</v>
      </c>
      <c r="B15" s="40">
        <f t="shared" si="6"/>
        <v>12.6</v>
      </c>
      <c r="C15" s="23">
        <v>0</v>
      </c>
      <c r="D15" s="40">
        <v>12.6</v>
      </c>
      <c r="E15" s="41">
        <v>0</v>
      </c>
      <c r="F15" s="40">
        <v>12.6</v>
      </c>
      <c r="G15" s="23">
        <v>0</v>
      </c>
      <c r="H15" s="41">
        <v>12.6</v>
      </c>
      <c r="I15" s="41">
        <v>0</v>
      </c>
      <c r="J15" s="40">
        <v>12.6</v>
      </c>
      <c r="K15" s="23">
        <v>0</v>
      </c>
      <c r="L15" s="41">
        <v>12.6</v>
      </c>
      <c r="M15" s="41">
        <v>0</v>
      </c>
      <c r="N15" s="38">
        <f t="shared" si="4"/>
        <v>1</v>
      </c>
      <c r="O15" s="38">
        <f t="shared" si="5"/>
        <v>1</v>
      </c>
      <c r="P15" s="30"/>
    </row>
    <row r="16" spans="1:16" s="29" customFormat="1" ht="33" x14ac:dyDescent="0.25">
      <c r="A16" s="42" t="s">
        <v>37</v>
      </c>
      <c r="B16" s="40">
        <f t="shared" si="6"/>
        <v>12.6</v>
      </c>
      <c r="C16" s="23">
        <v>0</v>
      </c>
      <c r="D16" s="40">
        <v>12.6</v>
      </c>
      <c r="E16" s="41">
        <v>0</v>
      </c>
      <c r="F16" s="40">
        <v>12.6</v>
      </c>
      <c r="G16" s="23">
        <v>0</v>
      </c>
      <c r="H16" s="41">
        <v>12.6</v>
      </c>
      <c r="I16" s="41">
        <v>0</v>
      </c>
      <c r="J16" s="40">
        <v>12.6</v>
      </c>
      <c r="K16" s="23">
        <v>0</v>
      </c>
      <c r="L16" s="41">
        <v>12.6</v>
      </c>
      <c r="M16" s="41">
        <v>0</v>
      </c>
      <c r="N16" s="38">
        <f t="shared" si="4"/>
        <v>1</v>
      </c>
      <c r="O16" s="38">
        <f t="shared" si="5"/>
        <v>1</v>
      </c>
      <c r="P16" s="30"/>
    </row>
    <row r="17" spans="1:16" s="29" customFormat="1" ht="33" x14ac:dyDescent="0.25">
      <c r="A17" s="42" t="s">
        <v>38</v>
      </c>
      <c r="B17" s="40">
        <f t="shared" si="6"/>
        <v>38.200000000000003</v>
      </c>
      <c r="C17" s="23">
        <v>0</v>
      </c>
      <c r="D17" s="40">
        <v>38.200000000000003</v>
      </c>
      <c r="E17" s="41">
        <v>0</v>
      </c>
      <c r="F17" s="40">
        <v>38.200000000000003</v>
      </c>
      <c r="G17" s="23">
        <v>0</v>
      </c>
      <c r="H17" s="41">
        <v>38.200000000000003</v>
      </c>
      <c r="I17" s="41">
        <v>0</v>
      </c>
      <c r="J17" s="40">
        <v>38.200000000000003</v>
      </c>
      <c r="K17" s="23">
        <v>0</v>
      </c>
      <c r="L17" s="41">
        <v>38.200000000000003</v>
      </c>
      <c r="M17" s="41">
        <v>0</v>
      </c>
      <c r="N17" s="38">
        <f t="shared" si="4"/>
        <v>1</v>
      </c>
      <c r="O17" s="38">
        <f t="shared" si="5"/>
        <v>1</v>
      </c>
      <c r="P17" s="30"/>
    </row>
    <row r="18" spans="1:16" s="29" customFormat="1" ht="33" x14ac:dyDescent="0.25">
      <c r="A18" s="42" t="s">
        <v>39</v>
      </c>
      <c r="B18" s="40">
        <f t="shared" si="6"/>
        <v>50.7</v>
      </c>
      <c r="C18" s="23">
        <v>0</v>
      </c>
      <c r="D18" s="40">
        <v>50.7</v>
      </c>
      <c r="E18" s="41">
        <v>0</v>
      </c>
      <c r="F18" s="40">
        <v>50.7</v>
      </c>
      <c r="G18" s="23">
        <v>0</v>
      </c>
      <c r="H18" s="41">
        <v>50.7</v>
      </c>
      <c r="I18" s="41">
        <v>0</v>
      </c>
      <c r="J18" s="40">
        <v>50.7</v>
      </c>
      <c r="K18" s="23">
        <v>0</v>
      </c>
      <c r="L18" s="41">
        <v>50.7</v>
      </c>
      <c r="M18" s="41">
        <v>0</v>
      </c>
      <c r="N18" s="38">
        <f t="shared" si="4"/>
        <v>1</v>
      </c>
      <c r="O18" s="38">
        <f t="shared" si="5"/>
        <v>1</v>
      </c>
      <c r="P18" s="30"/>
    </row>
    <row r="19" spans="1:16" s="29" customFormat="1" ht="33" x14ac:dyDescent="0.25">
      <c r="A19" s="43" t="s">
        <v>40</v>
      </c>
      <c r="B19" s="40">
        <f t="shared" si="6"/>
        <v>50.7</v>
      </c>
      <c r="C19" s="23">
        <v>0</v>
      </c>
      <c r="D19" s="40">
        <v>50.7</v>
      </c>
      <c r="E19" s="41">
        <v>0</v>
      </c>
      <c r="F19" s="40">
        <v>50.7</v>
      </c>
      <c r="G19" s="23">
        <v>0</v>
      </c>
      <c r="H19" s="41">
        <v>50.7</v>
      </c>
      <c r="I19" s="41">
        <v>0</v>
      </c>
      <c r="J19" s="40">
        <v>50.7</v>
      </c>
      <c r="K19" s="23">
        <v>0</v>
      </c>
      <c r="L19" s="41">
        <v>50.7</v>
      </c>
      <c r="M19" s="41">
        <v>0</v>
      </c>
      <c r="N19" s="38">
        <f t="shared" si="4"/>
        <v>1</v>
      </c>
      <c r="O19" s="38">
        <f t="shared" si="5"/>
        <v>1</v>
      </c>
      <c r="P19" s="30"/>
    </row>
    <row r="20" spans="1:16" s="29" customFormat="1" ht="33" x14ac:dyDescent="0.25">
      <c r="A20" s="42" t="s">
        <v>41</v>
      </c>
      <c r="B20" s="40">
        <f t="shared" si="6"/>
        <v>38.200000000000003</v>
      </c>
      <c r="C20" s="23">
        <v>0</v>
      </c>
      <c r="D20" s="40">
        <v>38.200000000000003</v>
      </c>
      <c r="E20" s="41">
        <v>0</v>
      </c>
      <c r="F20" s="40">
        <v>38.200000000000003</v>
      </c>
      <c r="G20" s="23">
        <v>0</v>
      </c>
      <c r="H20" s="41">
        <v>38.200000000000003</v>
      </c>
      <c r="I20" s="41">
        <v>0</v>
      </c>
      <c r="J20" s="40">
        <v>38.200000000000003</v>
      </c>
      <c r="K20" s="23">
        <v>0</v>
      </c>
      <c r="L20" s="41">
        <v>38.200000000000003</v>
      </c>
      <c r="M20" s="41">
        <v>0</v>
      </c>
      <c r="N20" s="38">
        <f t="shared" si="4"/>
        <v>1</v>
      </c>
      <c r="O20" s="38">
        <f t="shared" si="5"/>
        <v>1</v>
      </c>
      <c r="P20" s="30"/>
    </row>
    <row r="21" spans="1:16" s="29" customFormat="1" ht="33" x14ac:dyDescent="0.25">
      <c r="A21" s="42" t="s">
        <v>42</v>
      </c>
      <c r="B21" s="40">
        <f t="shared" si="6"/>
        <v>38.200000000000003</v>
      </c>
      <c r="C21" s="23">
        <v>0</v>
      </c>
      <c r="D21" s="40">
        <v>38.200000000000003</v>
      </c>
      <c r="E21" s="41">
        <v>0</v>
      </c>
      <c r="F21" s="40">
        <v>38.200000000000003</v>
      </c>
      <c r="G21" s="23">
        <v>0</v>
      </c>
      <c r="H21" s="41">
        <v>38.200000000000003</v>
      </c>
      <c r="I21" s="41">
        <v>0</v>
      </c>
      <c r="J21" s="40">
        <v>38.200000000000003</v>
      </c>
      <c r="K21" s="23">
        <v>0</v>
      </c>
      <c r="L21" s="41">
        <v>38.200000000000003</v>
      </c>
      <c r="M21" s="41">
        <v>0</v>
      </c>
      <c r="N21" s="38">
        <f t="shared" si="4"/>
        <v>1</v>
      </c>
      <c r="O21" s="38">
        <f t="shared" si="5"/>
        <v>1</v>
      </c>
      <c r="P21" s="30"/>
    </row>
    <row r="22" spans="1:16" s="29" customFormat="1" ht="33" x14ac:dyDescent="0.25">
      <c r="A22" s="42" t="s">
        <v>43</v>
      </c>
      <c r="B22" s="40">
        <f t="shared" si="6"/>
        <v>25.4</v>
      </c>
      <c r="C22" s="23">
        <v>0</v>
      </c>
      <c r="D22" s="40">
        <v>25.4</v>
      </c>
      <c r="E22" s="41">
        <v>0</v>
      </c>
      <c r="F22" s="40">
        <v>0</v>
      </c>
      <c r="G22" s="23">
        <v>0</v>
      </c>
      <c r="H22" s="41">
        <v>0</v>
      </c>
      <c r="I22" s="41">
        <v>0</v>
      </c>
      <c r="J22" s="40">
        <v>0</v>
      </c>
      <c r="K22" s="23">
        <v>0</v>
      </c>
      <c r="L22" s="41">
        <v>0</v>
      </c>
      <c r="M22" s="41">
        <v>0</v>
      </c>
      <c r="N22" s="38">
        <f t="shared" si="4"/>
        <v>0</v>
      </c>
      <c r="O22" s="38">
        <f t="shared" si="5"/>
        <v>0</v>
      </c>
      <c r="P22" s="30"/>
    </row>
    <row r="23" spans="1:16" s="29" customFormat="1" ht="33" x14ac:dyDescent="0.25">
      <c r="A23" s="42" t="s">
        <v>44</v>
      </c>
      <c r="B23" s="40">
        <f t="shared" si="6"/>
        <v>12.6</v>
      </c>
      <c r="C23" s="23">
        <v>0</v>
      </c>
      <c r="D23" s="40">
        <v>12.6</v>
      </c>
      <c r="E23" s="41">
        <v>0</v>
      </c>
      <c r="F23" s="40">
        <v>12.6</v>
      </c>
      <c r="G23" s="23">
        <v>0</v>
      </c>
      <c r="H23" s="41">
        <v>12.6</v>
      </c>
      <c r="I23" s="41">
        <v>0</v>
      </c>
      <c r="J23" s="40">
        <v>12.6</v>
      </c>
      <c r="K23" s="23">
        <v>0</v>
      </c>
      <c r="L23" s="41">
        <v>12.6</v>
      </c>
      <c r="M23" s="41">
        <v>0</v>
      </c>
      <c r="N23" s="38">
        <f t="shared" si="4"/>
        <v>1</v>
      </c>
      <c r="O23" s="38">
        <f t="shared" si="5"/>
        <v>1</v>
      </c>
      <c r="P23" s="30"/>
    </row>
    <row r="24" spans="1:16" s="29" customFormat="1" ht="33" x14ac:dyDescent="0.25">
      <c r="A24" s="42" t="s">
        <v>45</v>
      </c>
      <c r="B24" s="40">
        <f t="shared" si="6"/>
        <v>12.6</v>
      </c>
      <c r="C24" s="23">
        <v>0</v>
      </c>
      <c r="D24" s="40">
        <v>12.6</v>
      </c>
      <c r="E24" s="41">
        <v>0</v>
      </c>
      <c r="F24" s="40">
        <v>12.6</v>
      </c>
      <c r="G24" s="23">
        <v>0</v>
      </c>
      <c r="H24" s="41">
        <v>12.6</v>
      </c>
      <c r="I24" s="41">
        <v>0</v>
      </c>
      <c r="J24" s="40">
        <v>12.6</v>
      </c>
      <c r="K24" s="23">
        <v>0</v>
      </c>
      <c r="L24" s="41">
        <v>12.6</v>
      </c>
      <c r="M24" s="41">
        <v>0</v>
      </c>
      <c r="N24" s="38">
        <f t="shared" si="4"/>
        <v>1</v>
      </c>
      <c r="O24" s="38">
        <f t="shared" si="5"/>
        <v>1</v>
      </c>
      <c r="P24" s="30"/>
    </row>
    <row r="25" spans="1:16" s="29" customFormat="1" ht="33" x14ac:dyDescent="0.25">
      <c r="A25" s="42" t="s">
        <v>46</v>
      </c>
      <c r="B25" s="40">
        <f t="shared" si="6"/>
        <v>25.4</v>
      </c>
      <c r="C25" s="23">
        <v>0</v>
      </c>
      <c r="D25" s="40">
        <v>25.4</v>
      </c>
      <c r="E25" s="41">
        <v>0</v>
      </c>
      <c r="F25" s="40">
        <v>25.4</v>
      </c>
      <c r="G25" s="23">
        <v>0</v>
      </c>
      <c r="H25" s="41">
        <v>25.4</v>
      </c>
      <c r="I25" s="41">
        <v>0</v>
      </c>
      <c r="J25" s="40">
        <v>25.4</v>
      </c>
      <c r="K25" s="23">
        <v>0</v>
      </c>
      <c r="L25" s="41">
        <v>25.4</v>
      </c>
      <c r="M25" s="41">
        <v>0</v>
      </c>
      <c r="N25" s="38">
        <f t="shared" si="4"/>
        <v>1</v>
      </c>
      <c r="O25" s="38">
        <f t="shared" si="5"/>
        <v>1</v>
      </c>
      <c r="P25" s="30"/>
    </row>
    <row r="26" spans="1:16" s="29" customFormat="1" ht="33" x14ac:dyDescent="0.25">
      <c r="A26" s="42" t="s">
        <v>47</v>
      </c>
      <c r="B26" s="40">
        <f t="shared" si="6"/>
        <v>25.4</v>
      </c>
      <c r="C26" s="23">
        <v>0</v>
      </c>
      <c r="D26" s="40">
        <v>25.4</v>
      </c>
      <c r="E26" s="41">
        <v>0</v>
      </c>
      <c r="F26" s="40">
        <v>25.4</v>
      </c>
      <c r="G26" s="23">
        <v>0</v>
      </c>
      <c r="H26" s="41">
        <v>25.4</v>
      </c>
      <c r="I26" s="41">
        <v>0</v>
      </c>
      <c r="J26" s="40">
        <v>25.4</v>
      </c>
      <c r="K26" s="23">
        <v>0</v>
      </c>
      <c r="L26" s="41">
        <v>25.4</v>
      </c>
      <c r="M26" s="41">
        <v>0</v>
      </c>
      <c r="N26" s="38">
        <f t="shared" si="4"/>
        <v>1</v>
      </c>
      <c r="O26" s="38">
        <f t="shared" si="5"/>
        <v>1</v>
      </c>
      <c r="P26" s="30"/>
    </row>
    <row r="27" spans="1:16" s="29" customFormat="1" ht="33" x14ac:dyDescent="0.25">
      <c r="A27" s="43" t="s">
        <v>48</v>
      </c>
      <c r="B27" s="40">
        <f t="shared" si="6"/>
        <v>12.6</v>
      </c>
      <c r="C27" s="23">
        <v>0</v>
      </c>
      <c r="D27" s="40">
        <v>12.6</v>
      </c>
      <c r="E27" s="41">
        <v>0</v>
      </c>
      <c r="F27" s="40">
        <v>12.6</v>
      </c>
      <c r="G27" s="23">
        <v>0</v>
      </c>
      <c r="H27" s="41">
        <v>12.6</v>
      </c>
      <c r="I27" s="41">
        <v>0</v>
      </c>
      <c r="J27" s="40">
        <v>12.6</v>
      </c>
      <c r="K27" s="23">
        <v>0</v>
      </c>
      <c r="L27" s="41">
        <v>12.6</v>
      </c>
      <c r="M27" s="41">
        <v>0</v>
      </c>
      <c r="N27" s="38">
        <f t="shared" si="4"/>
        <v>1</v>
      </c>
      <c r="O27" s="38">
        <f t="shared" si="5"/>
        <v>1</v>
      </c>
    </row>
    <row r="28" spans="1:16" s="29" customFormat="1" ht="33" x14ac:dyDescent="0.25">
      <c r="A28" s="43" t="s">
        <v>30</v>
      </c>
      <c r="B28" s="40">
        <f t="shared" si="6"/>
        <v>12.6</v>
      </c>
      <c r="C28" s="23">
        <v>0</v>
      </c>
      <c r="D28" s="40">
        <v>12.6</v>
      </c>
      <c r="E28" s="41">
        <v>0</v>
      </c>
      <c r="F28" s="40">
        <v>12.6</v>
      </c>
      <c r="G28" s="23">
        <v>0</v>
      </c>
      <c r="H28" s="41">
        <v>12.6</v>
      </c>
      <c r="I28" s="41">
        <v>0</v>
      </c>
      <c r="J28" s="40">
        <v>12.6</v>
      </c>
      <c r="K28" s="23">
        <v>0</v>
      </c>
      <c r="L28" s="41">
        <v>12.6</v>
      </c>
      <c r="M28" s="41">
        <v>0</v>
      </c>
      <c r="N28" s="38">
        <f t="shared" si="4"/>
        <v>1</v>
      </c>
      <c r="O28" s="38">
        <f t="shared" si="5"/>
        <v>1</v>
      </c>
    </row>
    <row r="29" spans="1:16" s="29" customFormat="1" ht="69" customHeight="1" x14ac:dyDescent="0.25">
      <c r="A29" s="62" t="s">
        <v>29</v>
      </c>
      <c r="B29" s="40">
        <f t="shared" si="6"/>
        <v>46.3</v>
      </c>
      <c r="C29" s="23">
        <v>0</v>
      </c>
      <c r="D29" s="40">
        <v>46.3</v>
      </c>
      <c r="E29" s="41">
        <v>0</v>
      </c>
      <c r="F29" s="40">
        <v>20.5</v>
      </c>
      <c r="G29" s="23">
        <v>0</v>
      </c>
      <c r="H29" s="23">
        <v>20.5</v>
      </c>
      <c r="I29" s="41">
        <v>0</v>
      </c>
      <c r="J29" s="40">
        <v>20.5</v>
      </c>
      <c r="K29" s="23">
        <v>0</v>
      </c>
      <c r="L29" s="23">
        <v>20.5</v>
      </c>
      <c r="M29" s="40">
        <v>0</v>
      </c>
      <c r="N29" s="37">
        <f>F29/B29</f>
        <v>0.44276457883369336</v>
      </c>
      <c r="O29" s="37">
        <f>J29/B29</f>
        <v>0.44276457883369336</v>
      </c>
    </row>
    <row r="30" spans="1:16" s="29" customFormat="1" ht="31.5" x14ac:dyDescent="0.25">
      <c r="A30" s="31" t="s">
        <v>22</v>
      </c>
      <c r="B30" s="40">
        <v>1600</v>
      </c>
      <c r="C30" s="33">
        <v>0</v>
      </c>
      <c r="D30" s="40">
        <v>1600</v>
      </c>
      <c r="E30" s="40">
        <v>0</v>
      </c>
      <c r="F30" s="33">
        <v>1600</v>
      </c>
      <c r="G30" s="33">
        <v>0</v>
      </c>
      <c r="H30" s="33">
        <v>1600</v>
      </c>
      <c r="I30" s="40">
        <v>0</v>
      </c>
      <c r="J30" s="33">
        <v>1600</v>
      </c>
      <c r="K30" s="33">
        <v>0</v>
      </c>
      <c r="L30" s="33">
        <v>1600</v>
      </c>
      <c r="M30" s="40">
        <v>0</v>
      </c>
      <c r="N30" s="37">
        <f>F30/B30</f>
        <v>1</v>
      </c>
      <c r="O30" s="37">
        <f>J30/B30</f>
        <v>1</v>
      </c>
    </row>
    <row r="31" spans="1:16" s="29" customFormat="1" ht="82.5" x14ac:dyDescent="0.25">
      <c r="A31" s="63" t="s">
        <v>49</v>
      </c>
      <c r="B31" s="40">
        <v>733.6</v>
      </c>
      <c r="C31" s="33">
        <v>0</v>
      </c>
      <c r="D31" s="40">
        <v>733.6</v>
      </c>
      <c r="E31" s="40">
        <v>0</v>
      </c>
      <c r="F31" s="40">
        <f t="shared" ref="F31" si="7">SUM(G31:I31)</f>
        <v>733.6</v>
      </c>
      <c r="G31" s="33">
        <v>0</v>
      </c>
      <c r="H31" s="33">
        <v>733.6</v>
      </c>
      <c r="I31" s="40">
        <v>0</v>
      </c>
      <c r="J31" s="40">
        <f t="shared" ref="J31" si="8">SUM(K31:M31)</f>
        <v>733.6</v>
      </c>
      <c r="K31" s="33">
        <v>0</v>
      </c>
      <c r="L31" s="33">
        <v>733.6</v>
      </c>
      <c r="M31" s="40">
        <v>0</v>
      </c>
      <c r="N31" s="37">
        <f>F31/B31</f>
        <v>1</v>
      </c>
      <c r="O31" s="37">
        <f>J31/B31</f>
        <v>1</v>
      </c>
    </row>
    <row r="32" spans="1:16" s="29" customFormat="1" ht="47.25" x14ac:dyDescent="0.25">
      <c r="A32" s="31" t="s">
        <v>6</v>
      </c>
      <c r="B32" s="40">
        <f t="shared" si="6"/>
        <v>4014.2</v>
      </c>
      <c r="C32" s="33">
        <f>SUM(C13:C28)</f>
        <v>0</v>
      </c>
      <c r="D32" s="33">
        <v>4014.2</v>
      </c>
      <c r="E32" s="33">
        <v>0</v>
      </c>
      <c r="F32" s="40">
        <v>4003.3649999999998</v>
      </c>
      <c r="G32" s="33">
        <v>0</v>
      </c>
      <c r="H32" s="33">
        <v>4003.4</v>
      </c>
      <c r="I32" s="33">
        <v>0</v>
      </c>
      <c r="J32" s="40">
        <v>4003.3649999999998</v>
      </c>
      <c r="K32" s="33">
        <v>0</v>
      </c>
      <c r="L32" s="33">
        <v>4003.4</v>
      </c>
      <c r="M32" s="33">
        <v>0</v>
      </c>
      <c r="N32" s="37">
        <f>F32/B32</f>
        <v>0.99730083204623587</v>
      </c>
      <c r="O32" s="37">
        <f>J32/B32</f>
        <v>0.99730083204623587</v>
      </c>
      <c r="P32" s="30"/>
    </row>
    <row r="33" spans="1:16" s="29" customFormat="1" ht="47.25" x14ac:dyDescent="0.25">
      <c r="A33" s="31" t="s">
        <v>23</v>
      </c>
      <c r="B33" s="40">
        <f>SUM(B34:B51)</f>
        <v>2369.2999999999997</v>
      </c>
      <c r="C33" s="40">
        <f t="shared" ref="C33:M33" si="9">SUM(C34:C51)</f>
        <v>0</v>
      </c>
      <c r="D33" s="40">
        <f t="shared" si="9"/>
        <v>2369.2999999999997</v>
      </c>
      <c r="E33" s="40">
        <f t="shared" si="9"/>
        <v>0</v>
      </c>
      <c r="F33" s="40">
        <v>1983</v>
      </c>
      <c r="G33" s="40">
        <f t="shared" si="9"/>
        <v>0</v>
      </c>
      <c r="H33" s="41">
        <v>1983</v>
      </c>
      <c r="I33" s="40">
        <f t="shared" si="9"/>
        <v>0</v>
      </c>
      <c r="J33" s="40">
        <v>1983</v>
      </c>
      <c r="K33" s="40">
        <f t="shared" ref="K33" si="10">SUM(K34:K51)</f>
        <v>0</v>
      </c>
      <c r="L33" s="41">
        <v>1983</v>
      </c>
      <c r="M33" s="40">
        <f t="shared" si="9"/>
        <v>0</v>
      </c>
      <c r="N33" s="37">
        <f t="shared" si="4"/>
        <v>0.83695606297218594</v>
      </c>
      <c r="O33" s="37">
        <f t="shared" si="5"/>
        <v>0.83695606297218594</v>
      </c>
    </row>
    <row r="34" spans="1:16" s="29" customFormat="1" ht="33" x14ac:dyDescent="0.25">
      <c r="A34" s="57" t="s">
        <v>31</v>
      </c>
      <c r="B34" s="40">
        <f t="shared" ref="B34:B77" si="11">SUM(C34:E34)</f>
        <v>27.5</v>
      </c>
      <c r="C34" s="23">
        <v>0</v>
      </c>
      <c r="D34" s="41">
        <v>27.5</v>
      </c>
      <c r="E34" s="41">
        <v>0</v>
      </c>
      <c r="F34" s="40">
        <v>27.4</v>
      </c>
      <c r="G34" s="23">
        <v>0</v>
      </c>
      <c r="H34" s="41">
        <v>27.4</v>
      </c>
      <c r="I34" s="41">
        <v>0</v>
      </c>
      <c r="J34" s="40">
        <v>27.4</v>
      </c>
      <c r="K34" s="23">
        <v>0</v>
      </c>
      <c r="L34" s="41">
        <v>27.4</v>
      </c>
      <c r="M34" s="41">
        <v>0</v>
      </c>
      <c r="N34" s="38">
        <f t="shared" si="4"/>
        <v>0.99636363636363634</v>
      </c>
      <c r="O34" s="38">
        <f t="shared" si="5"/>
        <v>0.99636363636363634</v>
      </c>
      <c r="P34" s="58"/>
    </row>
    <row r="35" spans="1:16" s="29" customFormat="1" ht="33" x14ac:dyDescent="0.25">
      <c r="A35" s="42" t="s">
        <v>32</v>
      </c>
      <c r="B35" s="40">
        <f t="shared" si="11"/>
        <v>146.19999999999999</v>
      </c>
      <c r="C35" s="23">
        <v>0</v>
      </c>
      <c r="D35" s="41">
        <v>146.19999999999999</v>
      </c>
      <c r="E35" s="41">
        <v>0</v>
      </c>
      <c r="F35" s="40">
        <v>61.6</v>
      </c>
      <c r="G35" s="23">
        <v>0</v>
      </c>
      <c r="H35" s="41">
        <v>61.6</v>
      </c>
      <c r="I35" s="41">
        <v>0</v>
      </c>
      <c r="J35" s="40">
        <v>61.6</v>
      </c>
      <c r="K35" s="23">
        <v>0</v>
      </c>
      <c r="L35" s="41">
        <v>61.6</v>
      </c>
      <c r="M35" s="41">
        <v>0</v>
      </c>
      <c r="N35" s="38">
        <f t="shared" si="4"/>
        <v>0.42134062927496585</v>
      </c>
      <c r="O35" s="38">
        <f t="shared" si="5"/>
        <v>0.42134062927496585</v>
      </c>
      <c r="P35" s="58"/>
    </row>
    <row r="36" spans="1:16" s="29" customFormat="1" ht="33" x14ac:dyDescent="0.25">
      <c r="A36" s="42" t="s">
        <v>33</v>
      </c>
      <c r="B36" s="40">
        <f t="shared" si="11"/>
        <v>273.39999999999998</v>
      </c>
      <c r="C36" s="23">
        <v>0</v>
      </c>
      <c r="D36" s="41">
        <v>273.39999999999998</v>
      </c>
      <c r="E36" s="41">
        <v>0</v>
      </c>
      <c r="F36" s="40">
        <v>273.39999999999998</v>
      </c>
      <c r="G36" s="23">
        <v>0</v>
      </c>
      <c r="H36" s="41">
        <v>273.39999999999998</v>
      </c>
      <c r="I36" s="41">
        <v>0</v>
      </c>
      <c r="J36" s="40">
        <v>273.39999999999998</v>
      </c>
      <c r="K36" s="23">
        <v>0</v>
      </c>
      <c r="L36" s="41">
        <v>273.39999999999998</v>
      </c>
      <c r="M36" s="41">
        <v>0</v>
      </c>
      <c r="N36" s="38">
        <f t="shared" si="4"/>
        <v>1</v>
      </c>
      <c r="O36" s="38">
        <f t="shared" si="5"/>
        <v>1</v>
      </c>
      <c r="P36" s="58"/>
    </row>
    <row r="37" spans="1:16" s="29" customFormat="1" ht="33" x14ac:dyDescent="0.25">
      <c r="A37" s="42" t="s">
        <v>34</v>
      </c>
      <c r="B37" s="40">
        <f t="shared" si="11"/>
        <v>113.4</v>
      </c>
      <c r="C37" s="23">
        <v>0</v>
      </c>
      <c r="D37" s="41">
        <v>113.4</v>
      </c>
      <c r="E37" s="41">
        <v>0</v>
      </c>
      <c r="F37" s="40">
        <v>113.4</v>
      </c>
      <c r="G37" s="23">
        <v>0</v>
      </c>
      <c r="H37" s="41">
        <v>113.4</v>
      </c>
      <c r="I37" s="41">
        <v>0</v>
      </c>
      <c r="J37" s="40">
        <v>113.4</v>
      </c>
      <c r="K37" s="23">
        <v>0</v>
      </c>
      <c r="L37" s="41">
        <v>113.4</v>
      </c>
      <c r="M37" s="41">
        <v>0</v>
      </c>
      <c r="N37" s="38">
        <f t="shared" si="4"/>
        <v>1</v>
      </c>
      <c r="O37" s="38">
        <f t="shared" si="5"/>
        <v>1</v>
      </c>
      <c r="P37" s="58"/>
    </row>
    <row r="38" spans="1:16" s="29" customFormat="1" ht="33" x14ac:dyDescent="0.25">
      <c r="A38" s="42" t="s">
        <v>35</v>
      </c>
      <c r="B38" s="40">
        <f t="shared" si="11"/>
        <v>86.3</v>
      </c>
      <c r="C38" s="23">
        <v>0</v>
      </c>
      <c r="D38" s="41">
        <v>86.3</v>
      </c>
      <c r="E38" s="41">
        <v>0</v>
      </c>
      <c r="F38" s="40">
        <v>86.27</v>
      </c>
      <c r="G38" s="23">
        <v>0</v>
      </c>
      <c r="H38" s="41">
        <v>86.27</v>
      </c>
      <c r="I38" s="41">
        <v>0</v>
      </c>
      <c r="J38" s="40">
        <v>86.27</v>
      </c>
      <c r="K38" s="23">
        <v>0</v>
      </c>
      <c r="L38" s="41">
        <v>86.27</v>
      </c>
      <c r="M38" s="41">
        <v>0</v>
      </c>
      <c r="N38" s="38">
        <f t="shared" si="4"/>
        <v>0.99965237543453067</v>
      </c>
      <c r="O38" s="38">
        <f t="shared" si="5"/>
        <v>0.99965237543453067</v>
      </c>
      <c r="P38" s="58"/>
    </row>
    <row r="39" spans="1:16" s="29" customFormat="1" ht="33" x14ac:dyDescent="0.25">
      <c r="A39" s="42" t="s">
        <v>36</v>
      </c>
      <c r="B39" s="40">
        <f t="shared" si="11"/>
        <v>64.7</v>
      </c>
      <c r="C39" s="23">
        <v>0</v>
      </c>
      <c r="D39" s="41">
        <v>64.7</v>
      </c>
      <c r="E39" s="41">
        <v>0</v>
      </c>
      <c r="F39" s="40">
        <v>64.7</v>
      </c>
      <c r="G39" s="23">
        <v>0</v>
      </c>
      <c r="H39" s="41">
        <v>64.7</v>
      </c>
      <c r="I39" s="41">
        <v>0</v>
      </c>
      <c r="J39" s="40">
        <v>64.7</v>
      </c>
      <c r="K39" s="23">
        <v>0</v>
      </c>
      <c r="L39" s="41">
        <v>64.7</v>
      </c>
      <c r="M39" s="41">
        <v>0</v>
      </c>
      <c r="N39" s="38">
        <f t="shared" si="4"/>
        <v>1</v>
      </c>
      <c r="O39" s="38">
        <f t="shared" si="5"/>
        <v>1</v>
      </c>
      <c r="P39" s="58"/>
    </row>
    <row r="40" spans="1:16" s="29" customFormat="1" ht="33" x14ac:dyDescent="0.25">
      <c r="A40" s="42" t="s">
        <v>37</v>
      </c>
      <c r="B40" s="40">
        <f t="shared" si="11"/>
        <v>150.4</v>
      </c>
      <c r="C40" s="23">
        <v>0</v>
      </c>
      <c r="D40" s="41">
        <v>150.4</v>
      </c>
      <c r="E40" s="41">
        <v>0</v>
      </c>
      <c r="F40" s="40">
        <v>141.94</v>
      </c>
      <c r="G40" s="23">
        <v>0</v>
      </c>
      <c r="H40" s="41">
        <v>141.94</v>
      </c>
      <c r="I40" s="41">
        <v>0</v>
      </c>
      <c r="J40" s="40">
        <v>141.94</v>
      </c>
      <c r="K40" s="23">
        <v>0</v>
      </c>
      <c r="L40" s="41">
        <v>141.94</v>
      </c>
      <c r="M40" s="41">
        <v>0</v>
      </c>
      <c r="N40" s="38">
        <f t="shared" si="4"/>
        <v>0.94374999999999998</v>
      </c>
      <c r="O40" s="38">
        <f t="shared" si="5"/>
        <v>0.94374999999999998</v>
      </c>
      <c r="P40" s="58"/>
    </row>
    <row r="41" spans="1:16" s="29" customFormat="1" ht="33" x14ac:dyDescent="0.25">
      <c r="A41" s="42" t="s">
        <v>38</v>
      </c>
      <c r="B41" s="40">
        <f t="shared" si="11"/>
        <v>159.6</v>
      </c>
      <c r="C41" s="23">
        <v>0</v>
      </c>
      <c r="D41" s="41">
        <v>159.6</v>
      </c>
      <c r="E41" s="41">
        <v>0</v>
      </c>
      <c r="F41" s="40">
        <v>159.6</v>
      </c>
      <c r="G41" s="23">
        <v>0</v>
      </c>
      <c r="H41" s="41">
        <v>159.6</v>
      </c>
      <c r="I41" s="41">
        <v>0</v>
      </c>
      <c r="J41" s="40">
        <v>159.6</v>
      </c>
      <c r="K41" s="23">
        <v>0</v>
      </c>
      <c r="L41" s="41">
        <v>159.6</v>
      </c>
      <c r="M41" s="41">
        <v>0</v>
      </c>
      <c r="N41" s="38">
        <f t="shared" si="4"/>
        <v>1</v>
      </c>
      <c r="O41" s="38">
        <f t="shared" si="5"/>
        <v>1</v>
      </c>
      <c r="P41" s="58"/>
    </row>
    <row r="42" spans="1:16" s="29" customFormat="1" ht="33" x14ac:dyDescent="0.25">
      <c r="A42" s="42" t="s">
        <v>39</v>
      </c>
      <c r="B42" s="40">
        <f t="shared" si="11"/>
        <v>154.6</v>
      </c>
      <c r="C42" s="23">
        <v>0</v>
      </c>
      <c r="D42" s="41">
        <v>154.6</v>
      </c>
      <c r="E42" s="41">
        <v>0</v>
      </c>
      <c r="F42" s="40">
        <v>154.596</v>
      </c>
      <c r="G42" s="23">
        <v>0</v>
      </c>
      <c r="H42" s="41">
        <v>154.596</v>
      </c>
      <c r="I42" s="41">
        <v>0</v>
      </c>
      <c r="J42" s="40">
        <v>154.596</v>
      </c>
      <c r="K42" s="23">
        <v>0</v>
      </c>
      <c r="L42" s="41">
        <v>154.596</v>
      </c>
      <c r="M42" s="41">
        <v>0</v>
      </c>
      <c r="N42" s="38">
        <f t="shared" si="4"/>
        <v>0.99997412677878406</v>
      </c>
      <c r="O42" s="38">
        <f t="shared" si="5"/>
        <v>0.99997412677878406</v>
      </c>
      <c r="P42" s="58"/>
    </row>
    <row r="43" spans="1:16" s="29" customFormat="1" ht="33" x14ac:dyDescent="0.25">
      <c r="A43" s="43" t="s">
        <v>40</v>
      </c>
      <c r="B43" s="40">
        <f t="shared" si="11"/>
        <v>312.3</v>
      </c>
      <c r="C43" s="23">
        <v>0</v>
      </c>
      <c r="D43" s="41">
        <v>312.3</v>
      </c>
      <c r="E43" s="41">
        <v>0</v>
      </c>
      <c r="F43" s="40">
        <v>271.16000000000003</v>
      </c>
      <c r="G43" s="23">
        <v>0</v>
      </c>
      <c r="H43" s="41">
        <v>271.16000000000003</v>
      </c>
      <c r="I43" s="41">
        <v>0</v>
      </c>
      <c r="J43" s="40">
        <v>271.16000000000003</v>
      </c>
      <c r="K43" s="23">
        <v>0</v>
      </c>
      <c r="L43" s="41">
        <v>271.16000000000003</v>
      </c>
      <c r="M43" s="41">
        <v>0</v>
      </c>
      <c r="N43" s="38">
        <f t="shared" si="4"/>
        <v>0.86826769132244641</v>
      </c>
      <c r="O43" s="38">
        <f t="shared" si="5"/>
        <v>0.86826769132244641</v>
      </c>
      <c r="P43" s="58"/>
    </row>
    <row r="44" spans="1:16" s="29" customFormat="1" ht="33" x14ac:dyDescent="0.25">
      <c r="A44" s="42" t="s">
        <v>41</v>
      </c>
      <c r="B44" s="40">
        <f t="shared" si="11"/>
        <v>100.6</v>
      </c>
      <c r="C44" s="23">
        <v>0</v>
      </c>
      <c r="D44" s="41">
        <v>100.6</v>
      </c>
      <c r="E44" s="41">
        <v>0</v>
      </c>
      <c r="F44" s="40">
        <v>98.224000000000004</v>
      </c>
      <c r="G44" s="23">
        <v>0</v>
      </c>
      <c r="H44" s="41">
        <v>98.224000000000004</v>
      </c>
      <c r="I44" s="41">
        <v>0</v>
      </c>
      <c r="J44" s="40">
        <v>98.224000000000004</v>
      </c>
      <c r="K44" s="23">
        <v>0</v>
      </c>
      <c r="L44" s="41">
        <v>98.224000000000004</v>
      </c>
      <c r="M44" s="41">
        <v>0</v>
      </c>
      <c r="N44" s="38">
        <f t="shared" si="4"/>
        <v>0.97638170974155081</v>
      </c>
      <c r="O44" s="38">
        <f t="shared" si="5"/>
        <v>0.97638170974155081</v>
      </c>
      <c r="P44" s="58"/>
    </row>
    <row r="45" spans="1:16" s="29" customFormat="1" ht="33" x14ac:dyDescent="0.25">
      <c r="A45" s="42" t="s">
        <v>42</v>
      </c>
      <c r="B45" s="40">
        <f t="shared" si="11"/>
        <v>120.3</v>
      </c>
      <c r="C45" s="23">
        <v>0</v>
      </c>
      <c r="D45" s="41">
        <v>120.3</v>
      </c>
      <c r="E45" s="41">
        <v>0</v>
      </c>
      <c r="F45" s="40">
        <v>120.3</v>
      </c>
      <c r="G45" s="23">
        <v>0</v>
      </c>
      <c r="H45" s="41">
        <v>120.3</v>
      </c>
      <c r="I45" s="41">
        <v>0</v>
      </c>
      <c r="J45" s="40">
        <v>120.3</v>
      </c>
      <c r="K45" s="23">
        <v>0</v>
      </c>
      <c r="L45" s="41">
        <v>120.3</v>
      </c>
      <c r="M45" s="41">
        <v>0</v>
      </c>
      <c r="N45" s="38">
        <f t="shared" si="4"/>
        <v>1</v>
      </c>
      <c r="O45" s="38">
        <f t="shared" si="5"/>
        <v>1</v>
      </c>
      <c r="P45" s="58"/>
    </row>
    <row r="46" spans="1:16" s="29" customFormat="1" ht="33" x14ac:dyDescent="0.25">
      <c r="A46" s="42" t="s">
        <v>43</v>
      </c>
      <c r="B46" s="40">
        <f t="shared" si="11"/>
        <v>142.80000000000001</v>
      </c>
      <c r="C46" s="23">
        <v>0</v>
      </c>
      <c r="D46" s="41">
        <v>142.80000000000001</v>
      </c>
      <c r="E46" s="41">
        <v>0</v>
      </c>
      <c r="F46" s="40">
        <v>142.80000000000001</v>
      </c>
      <c r="G46" s="23">
        <v>0</v>
      </c>
      <c r="H46" s="41">
        <v>142.80000000000001</v>
      </c>
      <c r="I46" s="41">
        <v>0</v>
      </c>
      <c r="J46" s="40">
        <v>142.80000000000001</v>
      </c>
      <c r="K46" s="23">
        <v>0</v>
      </c>
      <c r="L46" s="41">
        <v>142.80000000000001</v>
      </c>
      <c r="M46" s="41">
        <v>0</v>
      </c>
      <c r="N46" s="38">
        <f t="shared" si="4"/>
        <v>1</v>
      </c>
      <c r="O46" s="38">
        <f t="shared" si="5"/>
        <v>1</v>
      </c>
      <c r="P46" s="58"/>
    </row>
    <row r="47" spans="1:16" s="29" customFormat="1" ht="33" x14ac:dyDescent="0.25">
      <c r="A47" s="42" t="s">
        <v>44</v>
      </c>
      <c r="B47" s="40">
        <f t="shared" si="11"/>
        <v>137.30000000000001</v>
      </c>
      <c r="C47" s="23">
        <v>0</v>
      </c>
      <c r="D47" s="41">
        <v>137.30000000000001</v>
      </c>
      <c r="E47" s="41">
        <v>0</v>
      </c>
      <c r="F47" s="40">
        <v>137.30000000000001</v>
      </c>
      <c r="G47" s="23">
        <v>0</v>
      </c>
      <c r="H47" s="41">
        <v>137.30000000000001</v>
      </c>
      <c r="I47" s="41">
        <v>0</v>
      </c>
      <c r="J47" s="40">
        <v>137.30000000000001</v>
      </c>
      <c r="K47" s="23">
        <v>0</v>
      </c>
      <c r="L47" s="41">
        <v>137.30000000000001</v>
      </c>
      <c r="M47" s="41">
        <v>0</v>
      </c>
      <c r="N47" s="38">
        <f t="shared" si="4"/>
        <v>1</v>
      </c>
      <c r="O47" s="38">
        <f t="shared" si="5"/>
        <v>1</v>
      </c>
      <c r="P47" s="58"/>
    </row>
    <row r="48" spans="1:16" s="29" customFormat="1" ht="33" x14ac:dyDescent="0.25">
      <c r="A48" s="42" t="s">
        <v>45</v>
      </c>
      <c r="B48" s="40">
        <f t="shared" si="11"/>
        <v>91.1</v>
      </c>
      <c r="C48" s="23">
        <v>0</v>
      </c>
      <c r="D48" s="41">
        <v>91.1</v>
      </c>
      <c r="E48" s="41">
        <v>0</v>
      </c>
      <c r="F48" s="40">
        <v>3</v>
      </c>
      <c r="G48" s="23">
        <v>0</v>
      </c>
      <c r="H48" s="41">
        <v>3</v>
      </c>
      <c r="I48" s="41">
        <v>0</v>
      </c>
      <c r="J48" s="40">
        <v>3</v>
      </c>
      <c r="K48" s="23">
        <v>0</v>
      </c>
      <c r="L48" s="41">
        <v>3</v>
      </c>
      <c r="M48" s="41">
        <v>0</v>
      </c>
      <c r="N48" s="38">
        <f t="shared" si="4"/>
        <v>3.2930845225027441E-2</v>
      </c>
      <c r="O48" s="38">
        <f t="shared" si="5"/>
        <v>3.2930845225027441E-2</v>
      </c>
      <c r="P48" s="58"/>
    </row>
    <row r="49" spans="1:16" s="29" customFormat="1" ht="33" x14ac:dyDescent="0.25">
      <c r="A49" s="42" t="s">
        <v>46</v>
      </c>
      <c r="B49" s="40">
        <f t="shared" si="11"/>
        <v>65.3</v>
      </c>
      <c r="C49" s="23">
        <v>0</v>
      </c>
      <c r="D49" s="41">
        <v>65.3</v>
      </c>
      <c r="E49" s="41">
        <v>0</v>
      </c>
      <c r="F49" s="40">
        <v>65.3</v>
      </c>
      <c r="G49" s="23">
        <v>0</v>
      </c>
      <c r="H49" s="41">
        <v>65.3</v>
      </c>
      <c r="I49" s="41">
        <v>0</v>
      </c>
      <c r="J49" s="40">
        <v>65.3</v>
      </c>
      <c r="K49" s="23">
        <v>0</v>
      </c>
      <c r="L49" s="41">
        <v>65.3</v>
      </c>
      <c r="M49" s="41">
        <v>0</v>
      </c>
      <c r="N49" s="38">
        <f t="shared" si="4"/>
        <v>1</v>
      </c>
      <c r="O49" s="38">
        <f t="shared" si="5"/>
        <v>1</v>
      </c>
      <c r="P49" s="58"/>
    </row>
    <row r="50" spans="1:16" s="29" customFormat="1" ht="33" x14ac:dyDescent="0.25">
      <c r="A50" s="42" t="s">
        <v>47</v>
      </c>
      <c r="B50" s="40">
        <f t="shared" si="11"/>
        <v>118.9</v>
      </c>
      <c r="C50" s="23">
        <v>0</v>
      </c>
      <c r="D50" s="41">
        <v>118.9</v>
      </c>
      <c r="E50" s="41">
        <v>0</v>
      </c>
      <c r="F50" s="40">
        <v>0</v>
      </c>
      <c r="G50" s="23">
        <v>0</v>
      </c>
      <c r="H50" s="41">
        <v>0</v>
      </c>
      <c r="I50" s="41">
        <v>0</v>
      </c>
      <c r="J50" s="40">
        <v>0</v>
      </c>
      <c r="K50" s="23">
        <v>0</v>
      </c>
      <c r="L50" s="41">
        <f t="shared" ref="L50" si="12">SUM(M50:O50)</f>
        <v>0</v>
      </c>
      <c r="M50" s="41">
        <v>0</v>
      </c>
      <c r="N50" s="38">
        <f t="shared" si="4"/>
        <v>0</v>
      </c>
      <c r="O50" s="38">
        <f t="shared" si="5"/>
        <v>0</v>
      </c>
      <c r="P50" s="58"/>
    </row>
    <row r="51" spans="1:16" s="29" customFormat="1" ht="33" x14ac:dyDescent="0.25">
      <c r="A51" s="43" t="s">
        <v>48</v>
      </c>
      <c r="B51" s="40">
        <f t="shared" si="11"/>
        <v>104.6</v>
      </c>
      <c r="C51" s="23">
        <v>0</v>
      </c>
      <c r="D51" s="41">
        <v>104.6</v>
      </c>
      <c r="E51" s="41">
        <v>0</v>
      </c>
      <c r="F51" s="40">
        <v>62.046999999999997</v>
      </c>
      <c r="G51" s="23">
        <v>0</v>
      </c>
      <c r="H51" s="41">
        <v>62.046999999999997</v>
      </c>
      <c r="I51" s="41">
        <v>0</v>
      </c>
      <c r="J51" s="40">
        <v>62.046999999999997</v>
      </c>
      <c r="K51" s="23">
        <v>0</v>
      </c>
      <c r="L51" s="41">
        <v>62.046999999999997</v>
      </c>
      <c r="M51" s="41">
        <v>0</v>
      </c>
      <c r="N51" s="38">
        <f t="shared" si="4"/>
        <v>0.5931835564053537</v>
      </c>
      <c r="O51" s="38">
        <f t="shared" si="5"/>
        <v>0.5931835564053537</v>
      </c>
      <c r="P51" s="58"/>
    </row>
    <row r="52" spans="1:16" s="29" customFormat="1" ht="59.25" customHeight="1" x14ac:dyDescent="0.25">
      <c r="A52" s="31" t="s">
        <v>7</v>
      </c>
      <c r="B52" s="40">
        <f t="shared" si="11"/>
        <v>4700</v>
      </c>
      <c r="C52" s="33">
        <f>SUM(C36:C51)</f>
        <v>0</v>
      </c>
      <c r="D52" s="44">
        <v>4700</v>
      </c>
      <c r="E52" s="44">
        <v>0</v>
      </c>
      <c r="F52" s="40">
        <v>1168.5999999999999</v>
      </c>
      <c r="G52" s="33">
        <v>0</v>
      </c>
      <c r="H52" s="33">
        <v>1168.5999999999999</v>
      </c>
      <c r="I52" s="44">
        <v>0</v>
      </c>
      <c r="J52" s="40">
        <v>1168.5999999999999</v>
      </c>
      <c r="K52" s="33">
        <v>0</v>
      </c>
      <c r="L52" s="33">
        <v>1168.5999999999999</v>
      </c>
      <c r="M52" s="44">
        <v>0</v>
      </c>
      <c r="N52" s="37">
        <f t="shared" si="4"/>
        <v>0.2486382978723404</v>
      </c>
      <c r="O52" s="37">
        <f t="shared" si="5"/>
        <v>0.2486382978723404</v>
      </c>
    </row>
    <row r="53" spans="1:16" s="29" customFormat="1" ht="78.75" x14ac:dyDescent="0.25">
      <c r="A53" s="31" t="s">
        <v>65</v>
      </c>
      <c r="B53" s="40">
        <f t="shared" si="11"/>
        <v>8931.5</v>
      </c>
      <c r="C53" s="33">
        <f>SUM(C38:C52)</f>
        <v>0</v>
      </c>
      <c r="D53" s="44">
        <v>8931.5</v>
      </c>
      <c r="E53" s="44">
        <v>0</v>
      </c>
      <c r="F53" s="40">
        <v>8900</v>
      </c>
      <c r="G53" s="33">
        <v>0</v>
      </c>
      <c r="H53" s="33">
        <v>8900</v>
      </c>
      <c r="I53" s="44">
        <v>0</v>
      </c>
      <c r="J53" s="40">
        <v>8900</v>
      </c>
      <c r="K53" s="33">
        <v>0</v>
      </c>
      <c r="L53" s="33">
        <v>8900</v>
      </c>
      <c r="M53" s="44">
        <v>0</v>
      </c>
      <c r="N53" s="37">
        <f t="shared" si="4"/>
        <v>0.99647315680456805</v>
      </c>
      <c r="O53" s="37">
        <f t="shared" si="5"/>
        <v>0.99647315680456805</v>
      </c>
    </row>
    <row r="54" spans="1:16" s="29" customFormat="1" ht="94.5" x14ac:dyDescent="0.25">
      <c r="A54" s="31" t="s">
        <v>24</v>
      </c>
      <c r="B54" s="40">
        <v>15463.1</v>
      </c>
      <c r="C54" s="40">
        <f>SUM(C55:C62)</f>
        <v>0</v>
      </c>
      <c r="D54" s="40">
        <v>15463.1</v>
      </c>
      <c r="E54" s="40">
        <f>SUM(E55:E62)</f>
        <v>0</v>
      </c>
      <c r="F54" s="40">
        <v>15024.037</v>
      </c>
      <c r="G54" s="40">
        <f>SUM(G55:G62)</f>
        <v>0</v>
      </c>
      <c r="H54" s="40">
        <v>15024</v>
      </c>
      <c r="I54" s="40">
        <f>SUM(I55:I62)</f>
        <v>0</v>
      </c>
      <c r="J54" s="40">
        <v>15024</v>
      </c>
      <c r="K54" s="40">
        <f>SUM(K55:K62)</f>
        <v>0</v>
      </c>
      <c r="L54" s="40">
        <v>15024</v>
      </c>
      <c r="M54" s="40">
        <f>SUM(M55:M62)</f>
        <v>0</v>
      </c>
      <c r="N54" s="37">
        <f t="shared" si="4"/>
        <v>0.97160575822441808</v>
      </c>
      <c r="O54" s="37">
        <f t="shared" si="5"/>
        <v>0.97160336543125247</v>
      </c>
    </row>
    <row r="55" spans="1:16" s="29" customFormat="1" ht="33" x14ac:dyDescent="0.25">
      <c r="A55" s="45" t="s">
        <v>30</v>
      </c>
      <c r="B55" s="40">
        <f t="shared" si="11"/>
        <v>2596</v>
      </c>
      <c r="C55" s="23">
        <v>0</v>
      </c>
      <c r="D55" s="41">
        <v>2596</v>
      </c>
      <c r="E55" s="41">
        <v>0</v>
      </c>
      <c r="F55" s="40">
        <f t="shared" ref="F55" si="13">SUM(G55:I55)</f>
        <v>2596</v>
      </c>
      <c r="G55" s="23">
        <v>0</v>
      </c>
      <c r="H55" s="41">
        <v>2596</v>
      </c>
      <c r="I55" s="41">
        <v>0</v>
      </c>
      <c r="J55" s="40">
        <f t="shared" ref="J55" si="14">SUM(K55:M55)</f>
        <v>2596</v>
      </c>
      <c r="K55" s="23">
        <v>0</v>
      </c>
      <c r="L55" s="41">
        <v>2596</v>
      </c>
      <c r="M55" s="41">
        <v>0</v>
      </c>
      <c r="N55" s="38">
        <f t="shared" si="4"/>
        <v>1</v>
      </c>
      <c r="O55" s="38">
        <f t="shared" si="5"/>
        <v>1</v>
      </c>
    </row>
    <row r="56" spans="1:16" s="29" customFormat="1" ht="33" x14ac:dyDescent="0.25">
      <c r="A56" s="45" t="s">
        <v>40</v>
      </c>
      <c r="B56" s="40">
        <f t="shared" si="11"/>
        <v>1889.4</v>
      </c>
      <c r="C56" s="23">
        <v>0</v>
      </c>
      <c r="D56" s="41">
        <v>1889.4</v>
      </c>
      <c r="E56" s="41">
        <v>0</v>
      </c>
      <c r="F56" s="40">
        <v>1865.8430000000001</v>
      </c>
      <c r="G56" s="23">
        <v>0</v>
      </c>
      <c r="H56" s="23">
        <v>1865.8</v>
      </c>
      <c r="I56" s="41">
        <v>0</v>
      </c>
      <c r="J56" s="40">
        <v>1865.8430000000001</v>
      </c>
      <c r="K56" s="23">
        <v>0</v>
      </c>
      <c r="L56" s="23">
        <v>1865.8</v>
      </c>
      <c r="M56" s="41">
        <v>0</v>
      </c>
      <c r="N56" s="38">
        <f t="shared" si="4"/>
        <v>0.98753202074732715</v>
      </c>
      <c r="O56" s="38">
        <f t="shared" si="5"/>
        <v>0.98753202074732715</v>
      </c>
    </row>
    <row r="57" spans="1:16" s="29" customFormat="1" ht="33" x14ac:dyDescent="0.25">
      <c r="A57" s="45" t="s">
        <v>32</v>
      </c>
      <c r="B57" s="40">
        <f t="shared" si="11"/>
        <v>2312.9</v>
      </c>
      <c r="C57" s="23">
        <v>0</v>
      </c>
      <c r="D57" s="41">
        <v>2312.9</v>
      </c>
      <c r="E57" s="41">
        <v>0</v>
      </c>
      <c r="F57" s="40">
        <v>2284.2800000000002</v>
      </c>
      <c r="G57" s="23">
        <v>0</v>
      </c>
      <c r="H57" s="23">
        <v>2284.3000000000002</v>
      </c>
      <c r="I57" s="41">
        <v>0</v>
      </c>
      <c r="J57" s="40">
        <v>2284.3000000000002</v>
      </c>
      <c r="K57" s="23">
        <v>0</v>
      </c>
      <c r="L57" s="23">
        <v>2284.3000000000002</v>
      </c>
      <c r="M57" s="41">
        <v>0</v>
      </c>
      <c r="N57" s="38">
        <f t="shared" si="4"/>
        <v>0.98762592416446893</v>
      </c>
      <c r="O57" s="38">
        <f t="shared" si="5"/>
        <v>0.98763457131739374</v>
      </c>
    </row>
    <row r="58" spans="1:16" s="29" customFormat="1" ht="33" x14ac:dyDescent="0.25">
      <c r="A58" s="45" t="s">
        <v>41</v>
      </c>
      <c r="B58" s="40">
        <f t="shared" si="11"/>
        <v>1845.2</v>
      </c>
      <c r="C58" s="23">
        <v>0</v>
      </c>
      <c r="D58" s="41">
        <v>1845.2</v>
      </c>
      <c r="E58" s="41">
        <v>0</v>
      </c>
      <c r="F58" s="40">
        <v>1826.664</v>
      </c>
      <c r="G58" s="23">
        <v>0</v>
      </c>
      <c r="H58" s="23">
        <v>1826.7</v>
      </c>
      <c r="I58" s="41">
        <v>0</v>
      </c>
      <c r="J58" s="40">
        <v>1826.664</v>
      </c>
      <c r="K58" s="23">
        <v>0</v>
      </c>
      <c r="L58" s="23">
        <v>1826.7</v>
      </c>
      <c r="M58" s="41">
        <v>0</v>
      </c>
      <c r="N58" s="38">
        <f t="shared" si="4"/>
        <v>0.9899544764795144</v>
      </c>
      <c r="O58" s="38">
        <f t="shared" si="5"/>
        <v>0.9899544764795144</v>
      </c>
    </row>
    <row r="59" spans="1:16" s="29" customFormat="1" ht="33" x14ac:dyDescent="0.25">
      <c r="A59" s="45" t="s">
        <v>31</v>
      </c>
      <c r="B59" s="40">
        <f t="shared" si="11"/>
        <v>1643.4</v>
      </c>
      <c r="C59" s="23">
        <v>0</v>
      </c>
      <c r="D59" s="41">
        <v>1643.4</v>
      </c>
      <c r="E59" s="41">
        <v>0</v>
      </c>
      <c r="F59" s="40">
        <v>1377.72</v>
      </c>
      <c r="G59" s="23">
        <v>0</v>
      </c>
      <c r="H59" s="23">
        <v>1377.7</v>
      </c>
      <c r="I59" s="41">
        <v>0</v>
      </c>
      <c r="J59" s="40">
        <v>1377.7</v>
      </c>
      <c r="K59" s="23">
        <v>0</v>
      </c>
      <c r="L59" s="23">
        <v>1377.7</v>
      </c>
      <c r="M59" s="41">
        <v>0</v>
      </c>
      <c r="N59" s="38">
        <f t="shared" si="4"/>
        <v>0.83833515881708653</v>
      </c>
      <c r="O59" s="38">
        <f t="shared" si="5"/>
        <v>0.83832298892539858</v>
      </c>
    </row>
    <row r="60" spans="1:16" s="29" customFormat="1" ht="33" x14ac:dyDescent="0.25">
      <c r="A60" s="45" t="s">
        <v>45</v>
      </c>
      <c r="B60" s="40">
        <f t="shared" si="11"/>
        <v>2278.3000000000002</v>
      </c>
      <c r="C60" s="23">
        <v>0</v>
      </c>
      <c r="D60" s="41">
        <v>2278.3000000000002</v>
      </c>
      <c r="E60" s="41">
        <v>0</v>
      </c>
      <c r="F60" s="40">
        <v>2254.3000000000002</v>
      </c>
      <c r="G60" s="23">
        <v>0</v>
      </c>
      <c r="H60" s="23">
        <v>2254.3000000000002</v>
      </c>
      <c r="I60" s="41">
        <v>0</v>
      </c>
      <c r="J60" s="40">
        <v>2254.3000000000002</v>
      </c>
      <c r="K60" s="23">
        <v>0</v>
      </c>
      <c r="L60" s="23">
        <v>2254.3000000000002</v>
      </c>
      <c r="M60" s="41">
        <v>0</v>
      </c>
      <c r="N60" s="38">
        <f t="shared" si="4"/>
        <v>0.98946582978536624</v>
      </c>
      <c r="O60" s="38">
        <f t="shared" si="5"/>
        <v>0.98946582978536624</v>
      </c>
    </row>
    <row r="61" spans="1:16" s="29" customFormat="1" ht="33" x14ac:dyDescent="0.25">
      <c r="A61" s="45" t="s">
        <v>39</v>
      </c>
      <c r="B61" s="40">
        <v>151.69999999999999</v>
      </c>
      <c r="C61" s="23">
        <v>0</v>
      </c>
      <c r="D61" s="41">
        <v>151.69999999999999</v>
      </c>
      <c r="E61" s="41">
        <v>0</v>
      </c>
      <c r="F61" s="40">
        <v>151.6</v>
      </c>
      <c r="G61" s="23">
        <v>0</v>
      </c>
      <c r="H61" s="23">
        <v>151.6</v>
      </c>
      <c r="I61" s="41">
        <v>0</v>
      </c>
      <c r="J61" s="40">
        <v>151.6</v>
      </c>
      <c r="K61" s="23">
        <v>0</v>
      </c>
      <c r="L61" s="23">
        <v>151.6</v>
      </c>
      <c r="M61" s="41">
        <v>0</v>
      </c>
      <c r="N61" s="38">
        <f t="shared" si="4"/>
        <v>0.99934080421885307</v>
      </c>
      <c r="O61" s="38">
        <f t="shared" si="5"/>
        <v>0.99934080421885307</v>
      </c>
    </row>
    <row r="62" spans="1:16" s="29" customFormat="1" ht="33" x14ac:dyDescent="0.25">
      <c r="A62" s="45" t="s">
        <v>38</v>
      </c>
      <c r="B62" s="40">
        <f t="shared" si="11"/>
        <v>2746.2</v>
      </c>
      <c r="C62" s="23">
        <v>0</v>
      </c>
      <c r="D62" s="41">
        <v>2746.2</v>
      </c>
      <c r="E62" s="41">
        <v>0</v>
      </c>
      <c r="F62" s="40">
        <v>2667.61</v>
      </c>
      <c r="G62" s="23">
        <v>0</v>
      </c>
      <c r="H62" s="23">
        <v>2667.6</v>
      </c>
      <c r="I62" s="41">
        <v>0</v>
      </c>
      <c r="J62" s="40">
        <v>2667.61</v>
      </c>
      <c r="K62" s="23">
        <v>0</v>
      </c>
      <c r="L62" s="23">
        <v>2667.6</v>
      </c>
      <c r="M62" s="41">
        <v>0</v>
      </c>
      <c r="N62" s="38">
        <f t="shared" si="4"/>
        <v>0.97138227368727703</v>
      </c>
      <c r="O62" s="38">
        <f t="shared" si="5"/>
        <v>0.97138227368727703</v>
      </c>
    </row>
    <row r="63" spans="1:16" s="29" customFormat="1" ht="89.25" customHeight="1" x14ac:dyDescent="0.25">
      <c r="A63" s="35" t="s">
        <v>25</v>
      </c>
      <c r="B63" s="34">
        <f>SUM(B64:B67)</f>
        <v>487.99999999999994</v>
      </c>
      <c r="C63" s="33">
        <f t="shared" ref="C63:M63" si="15">SUM(C64:C67)</f>
        <v>0</v>
      </c>
      <c r="D63" s="33">
        <f t="shared" si="15"/>
        <v>487.99999999999994</v>
      </c>
      <c r="E63" s="33">
        <f t="shared" si="15"/>
        <v>0</v>
      </c>
      <c r="F63" s="33">
        <f t="shared" si="15"/>
        <v>448.9</v>
      </c>
      <c r="G63" s="33">
        <f t="shared" si="15"/>
        <v>0</v>
      </c>
      <c r="H63" s="33">
        <f t="shared" si="15"/>
        <v>448.9</v>
      </c>
      <c r="I63" s="33">
        <f t="shared" si="15"/>
        <v>0</v>
      </c>
      <c r="J63" s="33">
        <f t="shared" si="15"/>
        <v>448.9</v>
      </c>
      <c r="K63" s="33">
        <f t="shared" si="15"/>
        <v>0</v>
      </c>
      <c r="L63" s="33">
        <f t="shared" si="15"/>
        <v>448.9</v>
      </c>
      <c r="M63" s="33">
        <f t="shared" si="15"/>
        <v>0</v>
      </c>
      <c r="N63" s="37">
        <f t="shared" si="4"/>
        <v>0.91987704918032798</v>
      </c>
      <c r="O63" s="37">
        <f t="shared" si="5"/>
        <v>0.91987704918032798</v>
      </c>
    </row>
    <row r="64" spans="1:16" s="29" customFormat="1" ht="31.5" x14ac:dyDescent="0.25">
      <c r="A64" s="46" t="s">
        <v>41</v>
      </c>
      <c r="B64" s="40">
        <f t="shared" si="11"/>
        <v>88.6</v>
      </c>
      <c r="C64" s="23">
        <v>0</v>
      </c>
      <c r="D64" s="23">
        <v>88.6</v>
      </c>
      <c r="E64" s="23">
        <v>0</v>
      </c>
      <c r="F64" s="40">
        <f t="shared" ref="F64" si="16">SUM(G64:I64)</f>
        <v>88.6</v>
      </c>
      <c r="G64" s="23">
        <v>0</v>
      </c>
      <c r="H64" s="23">
        <v>88.6</v>
      </c>
      <c r="I64" s="23">
        <v>0</v>
      </c>
      <c r="J64" s="40">
        <f t="shared" ref="J64" si="17">SUM(K64:M64)</f>
        <v>88.6</v>
      </c>
      <c r="K64" s="23">
        <v>0</v>
      </c>
      <c r="L64" s="23">
        <v>88.6</v>
      </c>
      <c r="M64" s="23">
        <v>0</v>
      </c>
      <c r="N64" s="38">
        <f t="shared" si="4"/>
        <v>1</v>
      </c>
      <c r="O64" s="38">
        <f t="shared" si="5"/>
        <v>1</v>
      </c>
    </row>
    <row r="65" spans="1:15" s="29" customFormat="1" x14ac:dyDescent="0.25">
      <c r="A65" s="46" t="s">
        <v>38</v>
      </c>
      <c r="B65" s="40">
        <f t="shared" si="11"/>
        <v>102.1</v>
      </c>
      <c r="C65" s="23">
        <v>0</v>
      </c>
      <c r="D65" s="23">
        <v>102.1</v>
      </c>
      <c r="E65" s="23">
        <v>0</v>
      </c>
      <c r="F65" s="40">
        <f t="shared" ref="F65" si="18">SUM(G65:I65)</f>
        <v>102.1</v>
      </c>
      <c r="G65" s="23">
        <v>0</v>
      </c>
      <c r="H65" s="23">
        <v>102.1</v>
      </c>
      <c r="I65" s="23">
        <v>0</v>
      </c>
      <c r="J65" s="40">
        <f t="shared" ref="J65" si="19">SUM(K65:M65)</f>
        <v>102.1</v>
      </c>
      <c r="K65" s="23">
        <v>0</v>
      </c>
      <c r="L65" s="23">
        <v>102.1</v>
      </c>
      <c r="M65" s="23">
        <v>0</v>
      </c>
      <c r="N65" s="38">
        <f t="shared" si="4"/>
        <v>1</v>
      </c>
      <c r="O65" s="38">
        <f t="shared" si="5"/>
        <v>1</v>
      </c>
    </row>
    <row r="66" spans="1:15" s="29" customFormat="1" ht="31.5" x14ac:dyDescent="0.25">
      <c r="A66" s="46" t="s">
        <v>40</v>
      </c>
      <c r="B66" s="40">
        <f t="shared" si="11"/>
        <v>129.1</v>
      </c>
      <c r="C66" s="23">
        <v>0</v>
      </c>
      <c r="D66" s="23">
        <v>129.1</v>
      </c>
      <c r="E66" s="23">
        <v>0</v>
      </c>
      <c r="F66" s="40">
        <v>90</v>
      </c>
      <c r="G66" s="23">
        <v>0</v>
      </c>
      <c r="H66" s="23">
        <v>90</v>
      </c>
      <c r="I66" s="23">
        <v>0</v>
      </c>
      <c r="J66" s="40">
        <v>90</v>
      </c>
      <c r="K66" s="23">
        <v>0</v>
      </c>
      <c r="L66" s="23">
        <v>90</v>
      </c>
      <c r="M66" s="23">
        <v>0</v>
      </c>
      <c r="N66" s="38">
        <f t="shared" si="4"/>
        <v>0.69713400464756003</v>
      </c>
      <c r="O66" s="38">
        <f t="shared" si="5"/>
        <v>0.69713400464756003</v>
      </c>
    </row>
    <row r="67" spans="1:15" s="29" customFormat="1" ht="31.5" x14ac:dyDescent="0.25">
      <c r="A67" s="46" t="s">
        <v>31</v>
      </c>
      <c r="B67" s="40">
        <f t="shared" si="11"/>
        <v>168.2</v>
      </c>
      <c r="C67" s="23">
        <v>0</v>
      </c>
      <c r="D67" s="23">
        <v>168.2</v>
      </c>
      <c r="E67" s="23">
        <v>0</v>
      </c>
      <c r="F67" s="40">
        <f t="shared" ref="F67" si="20">SUM(G67:I67)</f>
        <v>168.2</v>
      </c>
      <c r="G67" s="23">
        <v>0</v>
      </c>
      <c r="H67" s="23">
        <v>168.2</v>
      </c>
      <c r="I67" s="23">
        <v>0</v>
      </c>
      <c r="J67" s="40">
        <f t="shared" ref="J67" si="21">SUM(K67:M67)</f>
        <v>168.2</v>
      </c>
      <c r="K67" s="23">
        <v>0</v>
      </c>
      <c r="L67" s="23">
        <v>168.2</v>
      </c>
      <c r="M67" s="23">
        <v>0</v>
      </c>
      <c r="N67" s="38">
        <f t="shared" si="4"/>
        <v>1</v>
      </c>
      <c r="O67" s="38">
        <f t="shared" si="5"/>
        <v>1</v>
      </c>
    </row>
    <row r="68" spans="1:15" s="29" customFormat="1" ht="47.25" x14ac:dyDescent="0.25">
      <c r="A68" s="36" t="s">
        <v>26</v>
      </c>
      <c r="B68" s="34">
        <f>SUM(B69:B77)</f>
        <v>90</v>
      </c>
      <c r="C68" s="33">
        <f t="shared" ref="C68:I68" si="22">SUM(C69:C77)</f>
        <v>0</v>
      </c>
      <c r="D68" s="33">
        <f t="shared" si="22"/>
        <v>90</v>
      </c>
      <c r="E68" s="33">
        <f t="shared" si="22"/>
        <v>0</v>
      </c>
      <c r="F68" s="33">
        <f t="shared" si="22"/>
        <v>50</v>
      </c>
      <c r="G68" s="33">
        <f t="shared" si="22"/>
        <v>0</v>
      </c>
      <c r="H68" s="33">
        <f t="shared" si="22"/>
        <v>50</v>
      </c>
      <c r="I68" s="33">
        <f t="shared" si="22"/>
        <v>0</v>
      </c>
      <c r="J68" s="33">
        <f t="shared" ref="J68:M68" si="23">SUM(J69:J77)</f>
        <v>50</v>
      </c>
      <c r="K68" s="33">
        <f t="shared" si="23"/>
        <v>0</v>
      </c>
      <c r="L68" s="33">
        <f t="shared" si="23"/>
        <v>50</v>
      </c>
      <c r="M68" s="33">
        <f t="shared" si="23"/>
        <v>0</v>
      </c>
      <c r="N68" s="37">
        <f t="shared" si="4"/>
        <v>0.55555555555555558</v>
      </c>
      <c r="O68" s="37">
        <f t="shared" si="5"/>
        <v>0.55555555555555558</v>
      </c>
    </row>
    <row r="69" spans="1:15" s="29" customFormat="1" ht="31.5" x14ac:dyDescent="0.25">
      <c r="A69" s="52" t="s">
        <v>50</v>
      </c>
      <c r="B69" s="40">
        <f t="shared" si="11"/>
        <v>10</v>
      </c>
      <c r="C69" s="23">
        <v>0</v>
      </c>
      <c r="D69" s="23">
        <v>10</v>
      </c>
      <c r="E69" s="23">
        <v>0</v>
      </c>
      <c r="F69" s="40">
        <v>10</v>
      </c>
      <c r="G69" s="23">
        <v>0</v>
      </c>
      <c r="H69" s="23">
        <v>10</v>
      </c>
      <c r="I69" s="23">
        <v>0</v>
      </c>
      <c r="J69" s="40">
        <v>10</v>
      </c>
      <c r="K69" s="23">
        <v>0</v>
      </c>
      <c r="L69" s="23">
        <v>10</v>
      </c>
      <c r="M69" s="23">
        <v>0</v>
      </c>
      <c r="N69" s="38">
        <f t="shared" si="4"/>
        <v>1</v>
      </c>
      <c r="O69" s="38">
        <f t="shared" si="5"/>
        <v>1</v>
      </c>
    </row>
    <row r="70" spans="1:15" s="29" customFormat="1" ht="31.5" x14ac:dyDescent="0.25">
      <c r="A70" s="52" t="s">
        <v>51</v>
      </c>
      <c r="B70" s="40">
        <f t="shared" si="11"/>
        <v>10</v>
      </c>
      <c r="C70" s="23">
        <v>0</v>
      </c>
      <c r="D70" s="23">
        <v>10</v>
      </c>
      <c r="E70" s="23">
        <v>0</v>
      </c>
      <c r="F70" s="40">
        <v>10</v>
      </c>
      <c r="G70" s="23">
        <v>0</v>
      </c>
      <c r="H70" s="23">
        <v>10</v>
      </c>
      <c r="I70" s="23">
        <v>0</v>
      </c>
      <c r="J70" s="40">
        <v>10</v>
      </c>
      <c r="K70" s="23">
        <v>0</v>
      </c>
      <c r="L70" s="23">
        <v>10</v>
      </c>
      <c r="M70" s="23">
        <v>0</v>
      </c>
      <c r="N70" s="38">
        <f t="shared" ref="N70:N83" si="24">F70/B70</f>
        <v>1</v>
      </c>
      <c r="O70" s="38">
        <f t="shared" ref="O70:O83" si="25">J70/B70</f>
        <v>1</v>
      </c>
    </row>
    <row r="71" spans="1:15" s="29" customFormat="1" x14ac:dyDescent="0.25">
      <c r="A71" s="52" t="s">
        <v>52</v>
      </c>
      <c r="B71" s="40">
        <f t="shared" si="11"/>
        <v>10</v>
      </c>
      <c r="C71" s="23">
        <v>0</v>
      </c>
      <c r="D71" s="23">
        <v>10</v>
      </c>
      <c r="E71" s="23">
        <v>0</v>
      </c>
      <c r="F71" s="40">
        <v>10</v>
      </c>
      <c r="G71" s="23">
        <v>0</v>
      </c>
      <c r="H71" s="23">
        <v>10</v>
      </c>
      <c r="I71" s="23">
        <v>0</v>
      </c>
      <c r="J71" s="40">
        <v>10</v>
      </c>
      <c r="K71" s="23">
        <v>0</v>
      </c>
      <c r="L71" s="23">
        <v>10</v>
      </c>
      <c r="M71" s="23">
        <v>0</v>
      </c>
      <c r="N71" s="38">
        <f t="shared" si="24"/>
        <v>1</v>
      </c>
      <c r="O71" s="38">
        <f t="shared" si="25"/>
        <v>1</v>
      </c>
    </row>
    <row r="72" spans="1:15" s="29" customFormat="1" ht="31.5" x14ac:dyDescent="0.25">
      <c r="A72" s="52" t="s">
        <v>53</v>
      </c>
      <c r="B72" s="40">
        <f t="shared" si="11"/>
        <v>10</v>
      </c>
      <c r="C72" s="23">
        <v>0</v>
      </c>
      <c r="D72" s="23">
        <v>10</v>
      </c>
      <c r="E72" s="23">
        <v>0</v>
      </c>
      <c r="F72" s="40">
        <f t="shared" ref="F72:F75" si="26">SUM(G72:I72)</f>
        <v>0</v>
      </c>
      <c r="G72" s="23">
        <v>0</v>
      </c>
      <c r="H72" s="23">
        <v>0</v>
      </c>
      <c r="I72" s="23">
        <v>0</v>
      </c>
      <c r="J72" s="40">
        <f t="shared" ref="J72:J75" si="27">SUM(K72:M72)</f>
        <v>0</v>
      </c>
      <c r="K72" s="23">
        <v>0</v>
      </c>
      <c r="L72" s="23">
        <v>0</v>
      </c>
      <c r="M72" s="23">
        <v>0</v>
      </c>
      <c r="N72" s="38">
        <f t="shared" si="24"/>
        <v>0</v>
      </c>
      <c r="O72" s="38">
        <f t="shared" si="25"/>
        <v>0</v>
      </c>
    </row>
    <row r="73" spans="1:15" s="29" customFormat="1" ht="31.5" x14ac:dyDescent="0.25">
      <c r="A73" s="52" t="s">
        <v>54</v>
      </c>
      <c r="B73" s="40">
        <f t="shared" si="11"/>
        <v>10</v>
      </c>
      <c r="C73" s="23">
        <v>0</v>
      </c>
      <c r="D73" s="23">
        <v>10</v>
      </c>
      <c r="E73" s="23">
        <v>0</v>
      </c>
      <c r="F73" s="40">
        <f t="shared" si="26"/>
        <v>0</v>
      </c>
      <c r="G73" s="23">
        <v>0</v>
      </c>
      <c r="H73" s="23">
        <v>0</v>
      </c>
      <c r="I73" s="23">
        <v>0</v>
      </c>
      <c r="J73" s="40">
        <f t="shared" si="27"/>
        <v>0</v>
      </c>
      <c r="K73" s="23">
        <v>0</v>
      </c>
      <c r="L73" s="23">
        <v>0</v>
      </c>
      <c r="M73" s="23">
        <v>0</v>
      </c>
      <c r="N73" s="38">
        <f t="shared" si="24"/>
        <v>0</v>
      </c>
      <c r="O73" s="38">
        <f t="shared" si="25"/>
        <v>0</v>
      </c>
    </row>
    <row r="74" spans="1:15" s="29" customFormat="1" x14ac:dyDescent="0.25">
      <c r="A74" s="52" t="s">
        <v>8</v>
      </c>
      <c r="B74" s="40">
        <f t="shared" si="11"/>
        <v>10</v>
      </c>
      <c r="C74" s="23">
        <v>0</v>
      </c>
      <c r="D74" s="23">
        <v>10</v>
      </c>
      <c r="E74" s="23">
        <v>0</v>
      </c>
      <c r="F74" s="40">
        <f t="shared" si="26"/>
        <v>0</v>
      </c>
      <c r="G74" s="23">
        <v>0</v>
      </c>
      <c r="H74" s="23">
        <v>0</v>
      </c>
      <c r="I74" s="23">
        <v>0</v>
      </c>
      <c r="J74" s="40">
        <f t="shared" si="27"/>
        <v>0</v>
      </c>
      <c r="K74" s="23">
        <v>0</v>
      </c>
      <c r="L74" s="23">
        <v>0</v>
      </c>
      <c r="M74" s="23">
        <v>0</v>
      </c>
      <c r="N74" s="38">
        <f t="shared" si="24"/>
        <v>0</v>
      </c>
      <c r="O74" s="38">
        <f t="shared" si="25"/>
        <v>0</v>
      </c>
    </row>
    <row r="75" spans="1:15" s="29" customFormat="1" ht="31.5" x14ac:dyDescent="0.25">
      <c r="A75" s="52" t="s">
        <v>55</v>
      </c>
      <c r="B75" s="40">
        <f t="shared" si="11"/>
        <v>10</v>
      </c>
      <c r="C75" s="23">
        <v>0</v>
      </c>
      <c r="D75" s="23">
        <v>10</v>
      </c>
      <c r="E75" s="23">
        <v>0</v>
      </c>
      <c r="F75" s="40">
        <f t="shared" si="26"/>
        <v>0</v>
      </c>
      <c r="G75" s="23">
        <v>0</v>
      </c>
      <c r="H75" s="23">
        <v>0</v>
      </c>
      <c r="I75" s="23">
        <v>0</v>
      </c>
      <c r="J75" s="40">
        <f t="shared" si="27"/>
        <v>0</v>
      </c>
      <c r="K75" s="23">
        <v>0</v>
      </c>
      <c r="L75" s="23">
        <v>0</v>
      </c>
      <c r="M75" s="23">
        <v>0</v>
      </c>
      <c r="N75" s="38">
        <f t="shared" si="24"/>
        <v>0</v>
      </c>
      <c r="O75" s="38">
        <f t="shared" si="25"/>
        <v>0</v>
      </c>
    </row>
    <row r="76" spans="1:15" s="29" customFormat="1" ht="31.5" x14ac:dyDescent="0.25">
      <c r="A76" s="52" t="s">
        <v>56</v>
      </c>
      <c r="B76" s="40">
        <f t="shared" si="11"/>
        <v>10</v>
      </c>
      <c r="C76" s="23">
        <v>0</v>
      </c>
      <c r="D76" s="23">
        <v>10</v>
      </c>
      <c r="E76" s="23">
        <v>0</v>
      </c>
      <c r="F76" s="40">
        <v>10</v>
      </c>
      <c r="G76" s="23">
        <v>0</v>
      </c>
      <c r="H76" s="23">
        <v>10</v>
      </c>
      <c r="I76" s="23">
        <v>0</v>
      </c>
      <c r="J76" s="40">
        <v>10</v>
      </c>
      <c r="K76" s="23">
        <v>0</v>
      </c>
      <c r="L76" s="23">
        <v>10</v>
      </c>
      <c r="M76" s="23">
        <v>0</v>
      </c>
      <c r="N76" s="38">
        <f t="shared" si="24"/>
        <v>1</v>
      </c>
      <c r="O76" s="38">
        <f t="shared" si="25"/>
        <v>1</v>
      </c>
    </row>
    <row r="77" spans="1:15" s="29" customFormat="1" ht="31.5" x14ac:dyDescent="0.25">
      <c r="A77" s="52" t="s">
        <v>57</v>
      </c>
      <c r="B77" s="40">
        <f t="shared" si="11"/>
        <v>10</v>
      </c>
      <c r="C77" s="23">
        <v>0</v>
      </c>
      <c r="D77" s="23">
        <v>10</v>
      </c>
      <c r="E77" s="23">
        <v>0</v>
      </c>
      <c r="F77" s="40">
        <v>10</v>
      </c>
      <c r="G77" s="23">
        <v>0</v>
      </c>
      <c r="H77" s="23">
        <v>10</v>
      </c>
      <c r="I77" s="23">
        <v>0</v>
      </c>
      <c r="J77" s="40">
        <v>10</v>
      </c>
      <c r="K77" s="23">
        <v>0</v>
      </c>
      <c r="L77" s="23">
        <v>10</v>
      </c>
      <c r="M77" s="23">
        <v>0</v>
      </c>
      <c r="N77" s="37">
        <f t="shared" si="24"/>
        <v>1</v>
      </c>
      <c r="O77" s="37">
        <f t="shared" si="25"/>
        <v>1</v>
      </c>
    </row>
    <row r="78" spans="1:15" s="29" customFormat="1" ht="69.75" customHeight="1" x14ac:dyDescent="0.25">
      <c r="A78" s="36" t="s">
        <v>66</v>
      </c>
      <c r="B78" s="47">
        <v>1897.5</v>
      </c>
      <c r="C78" s="23">
        <v>0</v>
      </c>
      <c r="D78" s="23">
        <v>1897.5</v>
      </c>
      <c r="E78" s="23">
        <v>0</v>
      </c>
      <c r="F78" s="23">
        <v>1897.5</v>
      </c>
      <c r="G78" s="23">
        <v>0</v>
      </c>
      <c r="H78" s="23">
        <v>1897.5</v>
      </c>
      <c r="I78" s="23">
        <v>0</v>
      </c>
      <c r="J78" s="23">
        <v>1897.5</v>
      </c>
      <c r="K78" s="23">
        <v>0</v>
      </c>
      <c r="L78" s="23">
        <v>1897.5</v>
      </c>
      <c r="M78" s="23">
        <v>0</v>
      </c>
      <c r="N78" s="37">
        <f t="shared" si="24"/>
        <v>1</v>
      </c>
      <c r="O78" s="37">
        <f t="shared" si="25"/>
        <v>1</v>
      </c>
    </row>
    <row r="79" spans="1:15" s="29" customFormat="1" ht="58.5" customHeight="1" x14ac:dyDescent="0.25">
      <c r="A79" s="62" t="s">
        <v>147</v>
      </c>
      <c r="B79" s="47">
        <v>524.9</v>
      </c>
      <c r="C79" s="23">
        <v>0</v>
      </c>
      <c r="D79" s="23">
        <v>524.9</v>
      </c>
      <c r="E79" s="23">
        <v>0</v>
      </c>
      <c r="F79" s="23">
        <v>524.9</v>
      </c>
      <c r="G79" s="23">
        <v>0</v>
      </c>
      <c r="H79" s="23">
        <v>524.9</v>
      </c>
      <c r="I79" s="23">
        <v>0</v>
      </c>
      <c r="J79" s="23">
        <v>524.9</v>
      </c>
      <c r="K79" s="23">
        <v>0</v>
      </c>
      <c r="L79" s="23">
        <v>524.9</v>
      </c>
      <c r="M79" s="23">
        <v>0</v>
      </c>
      <c r="N79" s="37">
        <f t="shared" si="24"/>
        <v>1</v>
      </c>
      <c r="O79" s="37">
        <f t="shared" si="25"/>
        <v>1</v>
      </c>
    </row>
    <row r="80" spans="1:15" s="29" customFormat="1" ht="130.5" customHeight="1" x14ac:dyDescent="0.25">
      <c r="A80" s="62" t="s">
        <v>154</v>
      </c>
      <c r="B80" s="47">
        <v>128.6</v>
      </c>
      <c r="C80" s="23">
        <v>0</v>
      </c>
      <c r="D80" s="23">
        <v>128.6</v>
      </c>
      <c r="E80" s="23">
        <v>0</v>
      </c>
      <c r="F80" s="47">
        <v>128.6</v>
      </c>
      <c r="G80" s="23">
        <v>0</v>
      </c>
      <c r="H80" s="23">
        <v>128.6</v>
      </c>
      <c r="I80" s="23">
        <v>0</v>
      </c>
      <c r="J80" s="47">
        <v>128.6</v>
      </c>
      <c r="K80" s="23">
        <v>0</v>
      </c>
      <c r="L80" s="23">
        <v>128.6</v>
      </c>
      <c r="M80" s="23">
        <v>0</v>
      </c>
      <c r="N80" s="37">
        <f t="shared" si="24"/>
        <v>1</v>
      </c>
      <c r="O80" s="37">
        <f t="shared" si="25"/>
        <v>1</v>
      </c>
    </row>
    <row r="81" spans="1:15" s="29" customFormat="1" ht="48.75" customHeight="1" x14ac:dyDescent="0.25">
      <c r="A81" s="45" t="s">
        <v>33</v>
      </c>
      <c r="B81" s="47">
        <v>128.6</v>
      </c>
      <c r="C81" s="23">
        <v>0</v>
      </c>
      <c r="D81" s="23">
        <v>128.6</v>
      </c>
      <c r="E81" s="23">
        <v>0</v>
      </c>
      <c r="F81" s="47">
        <v>128.6</v>
      </c>
      <c r="G81" s="23">
        <v>0</v>
      </c>
      <c r="H81" s="23">
        <v>128.6</v>
      </c>
      <c r="I81" s="23">
        <v>0</v>
      </c>
      <c r="J81" s="47">
        <v>128.6</v>
      </c>
      <c r="K81" s="23">
        <v>0</v>
      </c>
      <c r="L81" s="23">
        <v>128.6</v>
      </c>
      <c r="M81" s="23">
        <v>0</v>
      </c>
      <c r="N81" s="37">
        <f t="shared" si="24"/>
        <v>1</v>
      </c>
      <c r="O81" s="37">
        <f t="shared" si="25"/>
        <v>1</v>
      </c>
    </row>
    <row r="82" spans="1:15" s="29" customFormat="1" ht="78" customHeight="1" x14ac:dyDescent="0.25">
      <c r="A82" s="45" t="s">
        <v>272</v>
      </c>
      <c r="B82" s="47">
        <v>429.2</v>
      </c>
      <c r="C82" s="23">
        <v>0</v>
      </c>
      <c r="D82" s="23">
        <v>429.2</v>
      </c>
      <c r="E82" s="23">
        <v>0</v>
      </c>
      <c r="F82" s="47">
        <v>429.2</v>
      </c>
      <c r="G82" s="47">
        <v>0</v>
      </c>
      <c r="H82" s="47">
        <v>429.2</v>
      </c>
      <c r="I82" s="23">
        <v>0</v>
      </c>
      <c r="J82" s="47">
        <v>429.2</v>
      </c>
      <c r="K82" s="47">
        <v>0</v>
      </c>
      <c r="L82" s="47">
        <v>429.2</v>
      </c>
      <c r="M82" s="23">
        <v>0</v>
      </c>
      <c r="N82" s="37">
        <f t="shared" si="24"/>
        <v>1</v>
      </c>
      <c r="O82" s="37">
        <f t="shared" si="25"/>
        <v>1</v>
      </c>
    </row>
    <row r="83" spans="1:15" s="29" customFormat="1" ht="81" customHeight="1" x14ac:dyDescent="0.25">
      <c r="A83" s="52" t="s">
        <v>134</v>
      </c>
      <c r="B83" s="47">
        <v>135.9</v>
      </c>
      <c r="C83" s="23">
        <v>0</v>
      </c>
      <c r="D83" s="23">
        <v>135.9</v>
      </c>
      <c r="E83" s="23">
        <v>0</v>
      </c>
      <c r="F83" s="23">
        <v>135.9</v>
      </c>
      <c r="G83" s="23">
        <v>0</v>
      </c>
      <c r="H83" s="23">
        <v>135.9</v>
      </c>
      <c r="I83" s="23">
        <v>0</v>
      </c>
      <c r="J83" s="23">
        <v>135.9</v>
      </c>
      <c r="K83" s="23">
        <v>0</v>
      </c>
      <c r="L83" s="23">
        <v>135.9</v>
      </c>
      <c r="M83" s="23">
        <v>0</v>
      </c>
      <c r="N83" s="37">
        <f t="shared" si="24"/>
        <v>1</v>
      </c>
      <c r="O83" s="37">
        <f t="shared" si="25"/>
        <v>1</v>
      </c>
    </row>
    <row r="84" spans="1:15" s="29" customFormat="1" x14ac:dyDescent="0.25">
      <c r="B84" s="30"/>
      <c r="C84" s="30"/>
      <c r="D84" s="30"/>
      <c r="E84" s="56"/>
      <c r="F84" s="23"/>
      <c r="G84" s="30"/>
      <c r="H84" s="30"/>
      <c r="I84" s="30"/>
      <c r="J84" s="30"/>
    </row>
    <row r="85" spans="1:15" s="29" customFormat="1" x14ac:dyDescent="0.25">
      <c r="B85" s="30"/>
      <c r="C85" s="30"/>
      <c r="D85" s="30"/>
      <c r="E85" s="56"/>
      <c r="F85" s="30"/>
      <c r="G85" s="30"/>
      <c r="H85" s="30"/>
      <c r="I85" s="30"/>
      <c r="J85" s="30"/>
    </row>
    <row r="86" spans="1:15" s="29" customFormat="1" x14ac:dyDescent="0.25">
      <c r="B86" s="30"/>
      <c r="C86" s="30"/>
      <c r="D86" s="30"/>
      <c r="E86" s="56"/>
      <c r="F86" s="30"/>
      <c r="G86" s="30"/>
      <c r="H86" s="30"/>
      <c r="I86" s="30"/>
      <c r="J86" s="30"/>
    </row>
    <row r="87" spans="1:15" x14ac:dyDescent="0.25">
      <c r="F87" s="30"/>
    </row>
  </sheetData>
  <mergeCells count="14">
    <mergeCell ref="B3:E3"/>
    <mergeCell ref="K4:L4"/>
    <mergeCell ref="A1:O1"/>
    <mergeCell ref="D2:K2"/>
    <mergeCell ref="O3:O5"/>
    <mergeCell ref="A3:A5"/>
    <mergeCell ref="N3:N5"/>
    <mergeCell ref="B4:B5"/>
    <mergeCell ref="C4:D4"/>
    <mergeCell ref="F4:F5"/>
    <mergeCell ref="G4:H4"/>
    <mergeCell ref="J4:J5"/>
    <mergeCell ref="J3:M3"/>
    <mergeCell ref="F3:I3"/>
  </mergeCells>
  <pageMargins left="0.7" right="0.7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topLeftCell="A76" zoomScale="91" zoomScaleNormal="100" zoomScaleSheetLayoutView="91" workbookViewId="0">
      <selection activeCell="G6" sqref="G6"/>
    </sheetView>
  </sheetViews>
  <sheetFormatPr defaultRowHeight="15.75" x14ac:dyDescent="0.25"/>
  <cols>
    <col min="1" max="1" width="9.5703125" style="22" bestFit="1" customWidth="1"/>
    <col min="2" max="2" width="64.5703125" style="1" customWidth="1"/>
    <col min="3" max="3" width="21.85546875" style="1" customWidth="1"/>
    <col min="4" max="4" width="15.42578125" style="1" customWidth="1"/>
    <col min="5" max="5" width="20" style="1" customWidth="1"/>
    <col min="6" max="6" width="13" style="1" customWidth="1"/>
    <col min="7" max="7" width="12.85546875" style="1" customWidth="1"/>
    <col min="8" max="8" width="13.28515625" style="1" customWidth="1"/>
    <col min="9" max="9" width="11.85546875" style="1" bestFit="1" customWidth="1"/>
    <col min="10" max="10" width="16" style="1" customWidth="1"/>
    <col min="11" max="11" width="12.28515625" style="9" customWidth="1"/>
    <col min="12" max="16384" width="9.140625" style="1"/>
  </cols>
  <sheetData>
    <row r="1" spans="1:12" ht="42.75" customHeight="1" x14ac:dyDescent="0.25">
      <c r="A1" s="82" t="s">
        <v>28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2" x14ac:dyDescent="0.25">
      <c r="B2" s="25"/>
      <c r="C2" s="84" t="s">
        <v>270</v>
      </c>
      <c r="D2" s="84"/>
      <c r="E2" s="84"/>
      <c r="F2" s="84"/>
      <c r="G2" s="84"/>
      <c r="H2" s="84"/>
      <c r="I2" s="25"/>
      <c r="J2" s="25"/>
      <c r="K2" s="27"/>
    </row>
    <row r="3" spans="1:12" ht="40.5" customHeight="1" x14ac:dyDescent="0.25">
      <c r="A3" s="83" t="s">
        <v>9</v>
      </c>
      <c r="B3" s="83" t="s">
        <v>10</v>
      </c>
      <c r="C3" s="83" t="s">
        <v>11</v>
      </c>
      <c r="D3" s="83" t="s">
        <v>12</v>
      </c>
      <c r="E3" s="83" t="s">
        <v>13</v>
      </c>
      <c r="F3" s="83" t="s">
        <v>14</v>
      </c>
      <c r="G3" s="83" t="s">
        <v>15</v>
      </c>
      <c r="H3" s="83" t="s">
        <v>16</v>
      </c>
      <c r="I3" s="83" t="s">
        <v>77</v>
      </c>
      <c r="J3" s="83"/>
      <c r="K3" s="83"/>
      <c r="L3" s="4"/>
    </row>
    <row r="4" spans="1:12" ht="59.25" customHeight="1" x14ac:dyDescent="0.25">
      <c r="A4" s="83"/>
      <c r="B4" s="83"/>
      <c r="C4" s="83"/>
      <c r="D4" s="83"/>
      <c r="E4" s="83"/>
      <c r="F4" s="83"/>
      <c r="G4" s="83"/>
      <c r="H4" s="83"/>
      <c r="I4" s="2" t="s">
        <v>17</v>
      </c>
      <c r="J4" s="2" t="s">
        <v>18</v>
      </c>
      <c r="K4" s="7" t="s">
        <v>19</v>
      </c>
      <c r="L4" s="4"/>
    </row>
    <row r="5" spans="1:12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8">
        <v>11</v>
      </c>
      <c r="L5" s="4"/>
    </row>
    <row r="6" spans="1:12" ht="68.25" customHeight="1" x14ac:dyDescent="0.25">
      <c r="A6" s="51" t="s">
        <v>78</v>
      </c>
      <c r="B6" s="32" t="s">
        <v>49</v>
      </c>
      <c r="C6" s="52" t="s">
        <v>75</v>
      </c>
      <c r="D6" s="19" t="s">
        <v>76</v>
      </c>
      <c r="E6" s="52" t="s">
        <v>59</v>
      </c>
      <c r="F6" s="19">
        <v>45291</v>
      </c>
      <c r="G6" s="18">
        <f>598600+ 135000</f>
        <v>733600</v>
      </c>
      <c r="H6" s="18"/>
      <c r="I6" s="18">
        <f>K6</f>
        <v>733600</v>
      </c>
      <c r="J6" s="18"/>
      <c r="K6" s="20">
        <v>733600</v>
      </c>
      <c r="L6" s="4"/>
    </row>
    <row r="7" spans="1:12" ht="90" customHeight="1" x14ac:dyDescent="0.25">
      <c r="A7" s="10">
        <v>2</v>
      </c>
      <c r="B7" s="36" t="s">
        <v>24</v>
      </c>
      <c r="C7" s="11"/>
      <c r="D7" s="11"/>
      <c r="E7" s="11"/>
      <c r="F7" s="12"/>
      <c r="G7" s="13"/>
      <c r="H7" s="13"/>
      <c r="I7" s="13"/>
      <c r="J7" s="13"/>
      <c r="K7" s="14"/>
      <c r="L7" s="4"/>
    </row>
    <row r="8" spans="1:12" ht="70.5" customHeight="1" x14ac:dyDescent="0.25">
      <c r="A8" s="85" t="s">
        <v>79</v>
      </c>
      <c r="B8" s="87" t="s">
        <v>64</v>
      </c>
      <c r="C8" s="52" t="s">
        <v>74</v>
      </c>
      <c r="D8" s="52" t="s">
        <v>62</v>
      </c>
      <c r="E8" s="52" t="s">
        <v>20</v>
      </c>
      <c r="F8" s="19">
        <v>45291</v>
      </c>
      <c r="G8" s="18">
        <f>47800+525800</f>
        <v>573600</v>
      </c>
      <c r="H8" s="18"/>
      <c r="I8" s="18">
        <v>573600</v>
      </c>
      <c r="J8" s="18"/>
      <c r="K8" s="20">
        <v>573600</v>
      </c>
      <c r="L8" s="4"/>
    </row>
    <row r="9" spans="1:12" ht="58.5" customHeight="1" x14ac:dyDescent="0.25">
      <c r="A9" s="86"/>
      <c r="B9" s="88"/>
      <c r="C9" s="52" t="s">
        <v>105</v>
      </c>
      <c r="D9" s="52" t="s">
        <v>63</v>
      </c>
      <c r="E9" s="52" t="s">
        <v>20</v>
      </c>
      <c r="F9" s="19">
        <v>45291</v>
      </c>
      <c r="G9" s="18">
        <v>2022370</v>
      </c>
      <c r="H9" s="18"/>
      <c r="I9" s="18">
        <v>2022370</v>
      </c>
      <c r="J9" s="18"/>
      <c r="K9" s="18">
        <v>2022370</v>
      </c>
      <c r="L9" s="4"/>
    </row>
    <row r="10" spans="1:12" ht="47.25" x14ac:dyDescent="0.25">
      <c r="A10" s="85" t="s">
        <v>80</v>
      </c>
      <c r="B10" s="89" t="s">
        <v>40</v>
      </c>
      <c r="C10" s="52" t="s">
        <v>72</v>
      </c>
      <c r="D10" s="52" t="s">
        <v>62</v>
      </c>
      <c r="E10" s="52" t="s">
        <v>59</v>
      </c>
      <c r="F10" s="19">
        <v>45291</v>
      </c>
      <c r="G10" s="18">
        <v>556200</v>
      </c>
      <c r="H10" s="18"/>
      <c r="I10" s="18">
        <v>556200</v>
      </c>
      <c r="J10" s="18"/>
      <c r="K10" s="20">
        <v>556200</v>
      </c>
      <c r="L10" s="4"/>
    </row>
    <row r="11" spans="1:12" ht="153" customHeight="1" x14ac:dyDescent="0.25">
      <c r="A11" s="86"/>
      <c r="B11" s="90"/>
      <c r="C11" s="52" t="s">
        <v>173</v>
      </c>
      <c r="D11" s="52" t="s">
        <v>63</v>
      </c>
      <c r="E11" s="52" t="s">
        <v>59</v>
      </c>
      <c r="F11" s="19" t="s">
        <v>174</v>
      </c>
      <c r="G11" s="18">
        <v>1309643.26</v>
      </c>
      <c r="H11" s="18"/>
      <c r="I11" s="18">
        <v>1309643.26</v>
      </c>
      <c r="J11" s="18"/>
      <c r="K11" s="18">
        <v>1309643.26</v>
      </c>
      <c r="L11" s="4"/>
    </row>
    <row r="12" spans="1:12" ht="76.5" customHeight="1" x14ac:dyDescent="0.25">
      <c r="A12" s="85" t="s">
        <v>81</v>
      </c>
      <c r="B12" s="87" t="s">
        <v>32</v>
      </c>
      <c r="C12" s="52" t="s">
        <v>73</v>
      </c>
      <c r="D12" s="52" t="s">
        <v>62</v>
      </c>
      <c r="E12" s="52" t="s">
        <v>59</v>
      </c>
      <c r="F12" s="19">
        <v>45291</v>
      </c>
      <c r="G12" s="18">
        <v>777000</v>
      </c>
      <c r="H12" s="18"/>
      <c r="I12" s="18">
        <v>777000</v>
      </c>
      <c r="J12" s="18"/>
      <c r="K12" s="20">
        <v>777000</v>
      </c>
      <c r="L12" s="4"/>
    </row>
    <row r="13" spans="1:12" ht="76.5" customHeight="1" x14ac:dyDescent="0.25">
      <c r="A13" s="86"/>
      <c r="B13" s="88"/>
      <c r="C13" s="52" t="s">
        <v>97</v>
      </c>
      <c r="D13" s="52" t="s">
        <v>63</v>
      </c>
      <c r="E13" s="52" t="s">
        <v>59</v>
      </c>
      <c r="F13" s="19">
        <v>45291</v>
      </c>
      <c r="G13" s="18">
        <v>1507280</v>
      </c>
      <c r="H13" s="18"/>
      <c r="I13" s="18">
        <v>1507280</v>
      </c>
      <c r="J13" s="18"/>
      <c r="K13" s="20">
        <v>1507280</v>
      </c>
      <c r="L13" s="4"/>
    </row>
    <row r="14" spans="1:12" ht="58.5" customHeight="1" x14ac:dyDescent="0.25">
      <c r="A14" s="85" t="s">
        <v>82</v>
      </c>
      <c r="B14" s="87" t="s">
        <v>41</v>
      </c>
      <c r="C14" s="52" t="s">
        <v>70</v>
      </c>
      <c r="D14" s="52" t="s">
        <v>62</v>
      </c>
      <c r="E14" s="52" t="s">
        <v>59</v>
      </c>
      <c r="F14" s="19">
        <v>45291</v>
      </c>
      <c r="G14" s="18">
        <v>505200</v>
      </c>
      <c r="H14" s="18"/>
      <c r="I14" s="18">
        <v>505200</v>
      </c>
      <c r="J14" s="18"/>
      <c r="K14" s="20">
        <v>505200</v>
      </c>
      <c r="L14" s="5"/>
    </row>
    <row r="15" spans="1:12" ht="58.5" customHeight="1" x14ac:dyDescent="0.25">
      <c r="A15" s="86"/>
      <c r="B15" s="88"/>
      <c r="C15" s="52" t="s">
        <v>94</v>
      </c>
      <c r="D15" s="52" t="s">
        <v>63</v>
      </c>
      <c r="E15" s="52" t="s">
        <v>59</v>
      </c>
      <c r="F15" s="19">
        <v>45291</v>
      </c>
      <c r="G15" s="18">
        <v>1321464</v>
      </c>
      <c r="H15" s="18"/>
      <c r="I15" s="18">
        <v>1321464</v>
      </c>
      <c r="J15" s="18"/>
      <c r="K15" s="20">
        <v>1321464</v>
      </c>
      <c r="L15" s="5"/>
    </row>
    <row r="16" spans="1:12" ht="87" customHeight="1" x14ac:dyDescent="0.25">
      <c r="A16" s="85" t="s">
        <v>83</v>
      </c>
      <c r="B16" s="87" t="s">
        <v>38</v>
      </c>
      <c r="C16" s="52" t="s">
        <v>152</v>
      </c>
      <c r="D16" s="52" t="s">
        <v>62</v>
      </c>
      <c r="E16" s="52" t="s">
        <v>59</v>
      </c>
      <c r="F16" s="19">
        <v>45291</v>
      </c>
      <c r="G16" s="18">
        <v>903760</v>
      </c>
      <c r="H16" s="18"/>
      <c r="I16" s="18">
        <v>903760</v>
      </c>
      <c r="J16" s="18"/>
      <c r="K16" s="20">
        <v>903760</v>
      </c>
      <c r="L16" s="5"/>
    </row>
    <row r="17" spans="1:12" ht="54" customHeight="1" x14ac:dyDescent="0.25">
      <c r="A17" s="86"/>
      <c r="B17" s="88"/>
      <c r="C17" s="52" t="s">
        <v>99</v>
      </c>
      <c r="D17" s="52" t="s">
        <v>63</v>
      </c>
      <c r="E17" s="52" t="s">
        <v>59</v>
      </c>
      <c r="F17" s="19">
        <v>45291</v>
      </c>
      <c r="G17" s="18">
        <v>1763830</v>
      </c>
      <c r="H17" s="18"/>
      <c r="I17" s="18">
        <v>1763830</v>
      </c>
      <c r="J17" s="18"/>
      <c r="K17" s="18">
        <v>1763830</v>
      </c>
      <c r="L17" s="5"/>
    </row>
    <row r="18" spans="1:12" ht="60" customHeight="1" x14ac:dyDescent="0.25">
      <c r="A18" s="85" t="s">
        <v>84</v>
      </c>
      <c r="B18" s="87" t="s">
        <v>45</v>
      </c>
      <c r="C18" s="52" t="s">
        <v>103</v>
      </c>
      <c r="D18" s="52" t="s">
        <v>63</v>
      </c>
      <c r="E18" s="52" t="s">
        <v>59</v>
      </c>
      <c r="F18" s="19">
        <v>45291</v>
      </c>
      <c r="G18" s="18">
        <v>1474300</v>
      </c>
      <c r="H18" s="18"/>
      <c r="I18" s="18">
        <v>1474300</v>
      </c>
      <c r="J18" s="18"/>
      <c r="K18" s="18">
        <v>1474300</v>
      </c>
      <c r="L18" s="5"/>
    </row>
    <row r="19" spans="1:12" ht="70.5" customHeight="1" x14ac:dyDescent="0.25">
      <c r="A19" s="86"/>
      <c r="B19" s="88"/>
      <c r="C19" s="52" t="s">
        <v>150</v>
      </c>
      <c r="D19" s="52" t="s">
        <v>62</v>
      </c>
      <c r="E19" s="52" t="s">
        <v>59</v>
      </c>
      <c r="F19" s="19">
        <v>45291</v>
      </c>
      <c r="G19" s="18">
        <v>780000</v>
      </c>
      <c r="H19" s="18"/>
      <c r="I19" s="18">
        <v>780000</v>
      </c>
      <c r="J19" s="18"/>
      <c r="K19" s="20">
        <v>780000</v>
      </c>
      <c r="L19" s="5"/>
    </row>
    <row r="20" spans="1:12" ht="54" customHeight="1" x14ac:dyDescent="0.25">
      <c r="A20" s="85" t="s">
        <v>106</v>
      </c>
      <c r="B20" s="87" t="s">
        <v>31</v>
      </c>
      <c r="C20" s="52" t="s">
        <v>107</v>
      </c>
      <c r="D20" s="52" t="s">
        <v>63</v>
      </c>
      <c r="E20" s="52" t="s">
        <v>59</v>
      </c>
      <c r="F20" s="19">
        <v>45291</v>
      </c>
      <c r="G20" s="18">
        <v>1287000</v>
      </c>
      <c r="H20" s="18"/>
      <c r="I20" s="18">
        <v>1287000</v>
      </c>
      <c r="J20" s="18"/>
      <c r="K20" s="20">
        <v>1287000</v>
      </c>
      <c r="L20" s="5"/>
    </row>
    <row r="21" spans="1:12" ht="54" customHeight="1" x14ac:dyDescent="0.25">
      <c r="A21" s="86"/>
      <c r="B21" s="88"/>
      <c r="C21" s="52" t="s">
        <v>108</v>
      </c>
      <c r="D21" s="52" t="s">
        <v>62</v>
      </c>
      <c r="E21" s="52" t="s">
        <v>59</v>
      </c>
      <c r="F21" s="19">
        <v>45291</v>
      </c>
      <c r="G21" s="18">
        <v>90720</v>
      </c>
      <c r="H21" s="18"/>
      <c r="I21" s="18">
        <v>90720</v>
      </c>
      <c r="J21" s="18"/>
      <c r="K21" s="20">
        <v>90720</v>
      </c>
      <c r="L21" s="5"/>
    </row>
    <row r="22" spans="1:12" ht="54" customHeight="1" x14ac:dyDescent="0.25">
      <c r="A22" s="85" t="s">
        <v>234</v>
      </c>
      <c r="B22" s="87" t="s">
        <v>39</v>
      </c>
      <c r="C22" s="52" t="s">
        <v>235</v>
      </c>
      <c r="D22" s="52" t="s">
        <v>62</v>
      </c>
      <c r="E22" s="52" t="s">
        <v>59</v>
      </c>
      <c r="F22" s="19">
        <v>45291</v>
      </c>
      <c r="G22" s="18">
        <v>151650</v>
      </c>
      <c r="H22" s="18"/>
      <c r="I22" s="18">
        <v>151650</v>
      </c>
      <c r="J22" s="18"/>
      <c r="K22" s="20">
        <v>151650</v>
      </c>
      <c r="L22" s="5"/>
    </row>
    <row r="23" spans="1:12" x14ac:dyDescent="0.25">
      <c r="A23" s="86"/>
      <c r="B23" s="88"/>
      <c r="C23" s="52"/>
      <c r="D23" s="52"/>
      <c r="E23" s="52"/>
      <c r="F23" s="19"/>
      <c r="G23" s="18"/>
      <c r="H23" s="18"/>
      <c r="I23" s="18"/>
      <c r="J23" s="18"/>
      <c r="K23" s="20"/>
      <c r="L23" s="4"/>
    </row>
    <row r="24" spans="1:12" ht="63" x14ac:dyDescent="0.25">
      <c r="A24" s="68" t="s">
        <v>243</v>
      </c>
      <c r="B24" s="35" t="s">
        <v>25</v>
      </c>
      <c r="C24" s="52"/>
      <c r="D24" s="52"/>
      <c r="E24" s="52"/>
      <c r="F24" s="19"/>
      <c r="G24" s="18"/>
      <c r="H24" s="18"/>
      <c r="I24" s="18"/>
      <c r="J24" s="18"/>
      <c r="K24" s="20"/>
      <c r="L24" s="4"/>
    </row>
    <row r="25" spans="1:12" ht="47.25" x14ac:dyDescent="0.25">
      <c r="A25" s="28" t="s">
        <v>85</v>
      </c>
      <c r="B25" s="39" t="s">
        <v>40</v>
      </c>
      <c r="C25" s="52" t="s">
        <v>71</v>
      </c>
      <c r="D25" s="19" t="s">
        <v>58</v>
      </c>
      <c r="E25" s="52" t="s">
        <v>59</v>
      </c>
      <c r="F25" s="19">
        <v>45291</v>
      </c>
      <c r="G25" s="18">
        <v>90000</v>
      </c>
      <c r="H25" s="18"/>
      <c r="I25" s="18">
        <v>90000</v>
      </c>
      <c r="J25" s="18"/>
      <c r="K25" s="20">
        <v>90000</v>
      </c>
      <c r="L25" s="4"/>
    </row>
    <row r="26" spans="1:12" ht="47.25" x14ac:dyDescent="0.25">
      <c r="A26" s="60" t="s">
        <v>109</v>
      </c>
      <c r="B26" s="61" t="s">
        <v>31</v>
      </c>
      <c r="C26" s="52" t="s">
        <v>110</v>
      </c>
      <c r="D26" s="19" t="s">
        <v>111</v>
      </c>
      <c r="E26" s="52" t="s">
        <v>59</v>
      </c>
      <c r="F26" s="19">
        <v>45291</v>
      </c>
      <c r="G26" s="18">
        <v>168200</v>
      </c>
      <c r="H26" s="18"/>
      <c r="I26" s="18">
        <v>168200</v>
      </c>
      <c r="J26" s="18"/>
      <c r="K26" s="20">
        <v>168200</v>
      </c>
      <c r="L26" s="4"/>
    </row>
    <row r="27" spans="1:12" ht="47.25" x14ac:dyDescent="0.25">
      <c r="A27" s="60" t="s">
        <v>115</v>
      </c>
      <c r="B27" s="61" t="s">
        <v>38</v>
      </c>
      <c r="C27" s="52" t="s">
        <v>116</v>
      </c>
      <c r="D27" s="19" t="s">
        <v>63</v>
      </c>
      <c r="E27" s="52" t="s">
        <v>59</v>
      </c>
      <c r="F27" s="19">
        <v>45291</v>
      </c>
      <c r="G27" s="18">
        <v>102100</v>
      </c>
      <c r="H27" s="18"/>
      <c r="I27" s="18">
        <v>102100</v>
      </c>
      <c r="J27" s="18"/>
      <c r="K27" s="20">
        <v>102100</v>
      </c>
      <c r="L27" s="4"/>
    </row>
    <row r="28" spans="1:12" ht="47.25" x14ac:dyDescent="0.25">
      <c r="A28" s="65" t="s">
        <v>155</v>
      </c>
      <c r="B28" s="66" t="s">
        <v>41</v>
      </c>
      <c r="C28" s="52" t="s">
        <v>137</v>
      </c>
      <c r="D28" s="19" t="s">
        <v>63</v>
      </c>
      <c r="E28" s="52" t="s">
        <v>59</v>
      </c>
      <c r="F28" s="19">
        <v>45291</v>
      </c>
      <c r="G28" s="18">
        <v>88600</v>
      </c>
      <c r="H28" s="18"/>
      <c r="I28" s="18">
        <v>88600</v>
      </c>
      <c r="J28" s="18"/>
      <c r="K28" s="20">
        <v>88600</v>
      </c>
      <c r="L28" s="4"/>
    </row>
    <row r="29" spans="1:12" ht="47.25" x14ac:dyDescent="0.25">
      <c r="A29" s="21" t="s">
        <v>86</v>
      </c>
      <c r="B29" s="31" t="s">
        <v>26</v>
      </c>
      <c r="C29" s="11"/>
      <c r="D29" s="11"/>
      <c r="E29" s="11"/>
      <c r="F29" s="12"/>
      <c r="G29" s="18"/>
      <c r="H29" s="13"/>
      <c r="I29" s="13"/>
      <c r="J29" s="13"/>
      <c r="K29" s="14"/>
      <c r="L29" s="4"/>
    </row>
    <row r="30" spans="1:12" ht="157.5" x14ac:dyDescent="0.25">
      <c r="A30" s="21" t="s">
        <v>87</v>
      </c>
      <c r="B30" s="17" t="s">
        <v>60</v>
      </c>
      <c r="C30" s="52" t="s">
        <v>258</v>
      </c>
      <c r="D30" s="52" t="s">
        <v>61</v>
      </c>
      <c r="E30" s="52" t="s">
        <v>59</v>
      </c>
      <c r="F30" s="19" t="s">
        <v>138</v>
      </c>
      <c r="G30" s="18">
        <v>10000</v>
      </c>
      <c r="H30" s="18"/>
      <c r="I30" s="18">
        <v>10000</v>
      </c>
      <c r="J30" s="18"/>
      <c r="K30" s="20">
        <v>10000</v>
      </c>
      <c r="L30" s="4"/>
    </row>
    <row r="31" spans="1:12" ht="126" x14ac:dyDescent="0.25">
      <c r="A31" s="21" t="s">
        <v>88</v>
      </c>
      <c r="B31" s="52" t="s">
        <v>41</v>
      </c>
      <c r="C31" s="52" t="s">
        <v>172</v>
      </c>
      <c r="D31" s="52" t="s">
        <v>61</v>
      </c>
      <c r="E31" s="52" t="s">
        <v>59</v>
      </c>
      <c r="F31" s="19">
        <v>45076</v>
      </c>
      <c r="G31" s="18">
        <v>10000</v>
      </c>
      <c r="H31" s="18"/>
      <c r="I31" s="18">
        <v>10000</v>
      </c>
      <c r="J31" s="18"/>
      <c r="K31" s="20">
        <v>10000</v>
      </c>
      <c r="L31" s="4"/>
    </row>
    <row r="32" spans="1:12" ht="173.25" x14ac:dyDescent="0.25">
      <c r="A32" s="21" t="s">
        <v>98</v>
      </c>
      <c r="B32" s="52" t="s">
        <v>42</v>
      </c>
      <c r="C32" s="52" t="s">
        <v>236</v>
      </c>
      <c r="D32" s="52" t="s">
        <v>61</v>
      </c>
      <c r="E32" s="52" t="s">
        <v>59</v>
      </c>
      <c r="F32" s="19">
        <v>45100</v>
      </c>
      <c r="G32" s="18">
        <v>10000</v>
      </c>
      <c r="H32" s="18"/>
      <c r="I32" s="18">
        <v>10000</v>
      </c>
      <c r="J32" s="18"/>
      <c r="K32" s="20">
        <v>10000</v>
      </c>
      <c r="L32" s="4"/>
    </row>
    <row r="33" spans="1:12" ht="47.25" x14ac:dyDescent="0.25">
      <c r="A33" s="21" t="s">
        <v>123</v>
      </c>
      <c r="B33" s="52" t="s">
        <v>38</v>
      </c>
      <c r="C33" s="52" t="s">
        <v>229</v>
      </c>
      <c r="D33" s="52" t="s">
        <v>61</v>
      </c>
      <c r="E33" s="52" t="s">
        <v>59</v>
      </c>
      <c r="F33" s="19" t="s">
        <v>230</v>
      </c>
      <c r="G33" s="18">
        <v>10000</v>
      </c>
      <c r="H33" s="18"/>
      <c r="I33" s="18">
        <v>10000</v>
      </c>
      <c r="J33" s="18"/>
      <c r="K33" s="20">
        <v>10000</v>
      </c>
      <c r="L33" s="4"/>
    </row>
    <row r="34" spans="1:12" ht="47.25" x14ac:dyDescent="0.25">
      <c r="A34" s="21" t="s">
        <v>244</v>
      </c>
      <c r="B34" s="52" t="s">
        <v>32</v>
      </c>
      <c r="C34" s="52" t="s">
        <v>245</v>
      </c>
      <c r="D34" s="52" t="s">
        <v>61</v>
      </c>
      <c r="E34" s="52" t="s">
        <v>59</v>
      </c>
      <c r="F34" s="19" t="s">
        <v>246</v>
      </c>
      <c r="G34" s="18">
        <v>10000</v>
      </c>
      <c r="H34" s="18"/>
      <c r="I34" s="18">
        <v>10000</v>
      </c>
      <c r="J34" s="18"/>
      <c r="K34" s="20">
        <v>10000</v>
      </c>
      <c r="L34" s="4"/>
    </row>
    <row r="35" spans="1:12" ht="63" x14ac:dyDescent="0.25">
      <c r="A35" s="21" t="s">
        <v>89</v>
      </c>
      <c r="B35" s="31" t="s">
        <v>21</v>
      </c>
      <c r="C35" s="52"/>
      <c r="D35" s="52"/>
      <c r="E35" s="52"/>
      <c r="F35" s="19"/>
      <c r="G35" s="18"/>
      <c r="H35" s="18"/>
      <c r="I35" s="18"/>
      <c r="J35" s="18"/>
      <c r="K35" s="20"/>
      <c r="L35" s="4"/>
    </row>
    <row r="36" spans="1:12" ht="47.25" x14ac:dyDescent="0.25">
      <c r="A36" s="21" t="s">
        <v>90</v>
      </c>
      <c r="B36" s="42" t="s">
        <v>39</v>
      </c>
      <c r="C36" s="52" t="s">
        <v>91</v>
      </c>
      <c r="D36" s="52" t="s">
        <v>61</v>
      </c>
      <c r="E36" s="52" t="s">
        <v>59</v>
      </c>
      <c r="F36" s="19">
        <v>44985</v>
      </c>
      <c r="G36" s="18">
        <v>50700</v>
      </c>
      <c r="H36" s="18"/>
      <c r="I36" s="18">
        <v>50700</v>
      </c>
      <c r="J36" s="18"/>
      <c r="K36" s="20">
        <v>50700</v>
      </c>
      <c r="L36" s="4"/>
    </row>
    <row r="37" spans="1:12" ht="47.25" x14ac:dyDescent="0.25">
      <c r="A37" s="21" t="s">
        <v>92</v>
      </c>
      <c r="B37" s="42" t="s">
        <v>42</v>
      </c>
      <c r="C37" s="52" t="s">
        <v>93</v>
      </c>
      <c r="D37" s="52" t="s">
        <v>61</v>
      </c>
      <c r="E37" s="52" t="s">
        <v>59</v>
      </c>
      <c r="F37" s="19">
        <v>45019</v>
      </c>
      <c r="G37" s="18">
        <v>38200</v>
      </c>
      <c r="H37" s="18"/>
      <c r="I37" s="18">
        <v>38200</v>
      </c>
      <c r="J37" s="18"/>
      <c r="K37" s="20">
        <v>38200</v>
      </c>
      <c r="L37" s="4"/>
    </row>
    <row r="38" spans="1:12" ht="47.25" x14ac:dyDescent="0.25">
      <c r="A38" s="21" t="s">
        <v>121</v>
      </c>
      <c r="B38" s="42" t="s">
        <v>46</v>
      </c>
      <c r="C38" s="52" t="s">
        <v>122</v>
      </c>
      <c r="D38" s="52" t="s">
        <v>61</v>
      </c>
      <c r="E38" s="52" t="s">
        <v>59</v>
      </c>
      <c r="F38" s="19">
        <v>45077</v>
      </c>
      <c r="G38" s="18">
        <v>25400</v>
      </c>
      <c r="H38" s="18"/>
      <c r="I38" s="18">
        <v>25400</v>
      </c>
      <c r="J38" s="18"/>
      <c r="K38" s="20">
        <v>25400</v>
      </c>
      <c r="L38" s="4"/>
    </row>
    <row r="39" spans="1:12" ht="47.25" x14ac:dyDescent="0.25">
      <c r="A39" s="21" t="s">
        <v>125</v>
      </c>
      <c r="B39" s="42" t="s">
        <v>44</v>
      </c>
      <c r="C39" s="52" t="s">
        <v>126</v>
      </c>
      <c r="D39" s="52" t="s">
        <v>61</v>
      </c>
      <c r="E39" s="52" t="s">
        <v>59</v>
      </c>
      <c r="F39" s="19">
        <v>45076</v>
      </c>
      <c r="G39" s="18">
        <v>12600</v>
      </c>
      <c r="H39" s="18"/>
      <c r="I39" s="18">
        <v>12600</v>
      </c>
      <c r="J39" s="18"/>
      <c r="K39" s="20">
        <v>12600</v>
      </c>
      <c r="L39" s="4"/>
    </row>
    <row r="40" spans="1:12" ht="47.25" x14ac:dyDescent="0.25">
      <c r="A40" s="21" t="s">
        <v>156</v>
      </c>
      <c r="B40" s="42" t="s">
        <v>34</v>
      </c>
      <c r="C40" s="52" t="s">
        <v>153</v>
      </c>
      <c r="D40" s="52" t="s">
        <v>61</v>
      </c>
      <c r="E40" s="52" t="s">
        <v>59</v>
      </c>
      <c r="F40" s="19">
        <v>45196</v>
      </c>
      <c r="G40" s="18">
        <v>12600</v>
      </c>
      <c r="H40" s="18"/>
      <c r="I40" s="18">
        <v>12600</v>
      </c>
      <c r="J40" s="18"/>
      <c r="K40" s="20">
        <v>12600</v>
      </c>
      <c r="L40" s="4"/>
    </row>
    <row r="41" spans="1:12" ht="47.25" x14ac:dyDescent="0.25">
      <c r="A41" s="21" t="s">
        <v>190</v>
      </c>
      <c r="B41" s="42" t="s">
        <v>35</v>
      </c>
      <c r="C41" s="52" t="s">
        <v>191</v>
      </c>
      <c r="D41" s="52" t="s">
        <v>61</v>
      </c>
      <c r="E41" s="52" t="s">
        <v>59</v>
      </c>
      <c r="F41" s="19">
        <v>45233</v>
      </c>
      <c r="G41" s="18">
        <v>12599.99</v>
      </c>
      <c r="H41" s="18"/>
      <c r="I41" s="18">
        <v>12600</v>
      </c>
      <c r="J41" s="18"/>
      <c r="K41" s="20">
        <v>12600</v>
      </c>
      <c r="L41" s="4"/>
    </row>
    <row r="42" spans="1:12" ht="47.25" x14ac:dyDescent="0.25">
      <c r="A42" s="21" t="s">
        <v>196</v>
      </c>
      <c r="B42" s="42" t="s">
        <v>33</v>
      </c>
      <c r="C42" s="52" t="s">
        <v>197</v>
      </c>
      <c r="D42" s="52" t="s">
        <v>61</v>
      </c>
      <c r="E42" s="52" t="s">
        <v>59</v>
      </c>
      <c r="F42" s="19" t="s">
        <v>198</v>
      </c>
      <c r="G42" s="18">
        <v>38199.980000000003</v>
      </c>
      <c r="H42" s="18"/>
      <c r="I42" s="18">
        <v>38200</v>
      </c>
      <c r="J42" s="18"/>
      <c r="K42" s="20">
        <v>38200</v>
      </c>
      <c r="L42" s="4"/>
    </row>
    <row r="43" spans="1:12" ht="47.25" x14ac:dyDescent="0.25">
      <c r="A43" s="21" t="s">
        <v>209</v>
      </c>
      <c r="B43" s="42" t="s">
        <v>210</v>
      </c>
      <c r="C43" s="52" t="s">
        <v>211</v>
      </c>
      <c r="D43" s="52" t="s">
        <v>61</v>
      </c>
      <c r="E43" s="52" t="s">
        <v>59</v>
      </c>
      <c r="F43" s="19" t="s">
        <v>212</v>
      </c>
      <c r="G43" s="18">
        <v>25400</v>
      </c>
      <c r="H43" s="18"/>
      <c r="I43" s="18">
        <v>25400</v>
      </c>
      <c r="J43" s="18"/>
      <c r="K43" s="20">
        <v>25400</v>
      </c>
      <c r="L43" s="4"/>
    </row>
    <row r="44" spans="1:12" ht="47.25" x14ac:dyDescent="0.25">
      <c r="A44" s="21" t="s">
        <v>213</v>
      </c>
      <c r="B44" s="42" t="s">
        <v>37</v>
      </c>
      <c r="C44" s="52" t="s">
        <v>214</v>
      </c>
      <c r="D44" s="52" t="s">
        <v>61</v>
      </c>
      <c r="E44" s="52" t="s">
        <v>59</v>
      </c>
      <c r="F44" s="19" t="s">
        <v>215</v>
      </c>
      <c r="G44" s="18">
        <v>12600</v>
      </c>
      <c r="H44" s="18"/>
      <c r="I44" s="18">
        <v>12600</v>
      </c>
      <c r="J44" s="18"/>
      <c r="K44" s="20">
        <v>12600</v>
      </c>
      <c r="L44" s="4"/>
    </row>
    <row r="45" spans="1:12" ht="47.25" x14ac:dyDescent="0.25">
      <c r="A45" s="21" t="s">
        <v>216</v>
      </c>
      <c r="B45" s="42" t="s">
        <v>45</v>
      </c>
      <c r="C45" s="52" t="s">
        <v>217</v>
      </c>
      <c r="D45" s="52" t="s">
        <v>61</v>
      </c>
      <c r="E45" s="52" t="s">
        <v>59</v>
      </c>
      <c r="F45" s="19" t="s">
        <v>215</v>
      </c>
      <c r="G45" s="18">
        <v>12597</v>
      </c>
      <c r="H45" s="18"/>
      <c r="I45" s="18">
        <v>12597</v>
      </c>
      <c r="J45" s="18"/>
      <c r="K45" s="20">
        <v>12597</v>
      </c>
      <c r="L45" s="4"/>
    </row>
    <row r="46" spans="1:12" ht="47.25" x14ac:dyDescent="0.25">
      <c r="A46" s="21" t="s">
        <v>226</v>
      </c>
      <c r="B46" s="42" t="s">
        <v>36</v>
      </c>
      <c r="C46" s="52" t="s">
        <v>227</v>
      </c>
      <c r="D46" s="52" t="s">
        <v>61</v>
      </c>
      <c r="E46" s="52" t="s">
        <v>59</v>
      </c>
      <c r="F46" s="19" t="s">
        <v>228</v>
      </c>
      <c r="G46" s="18">
        <v>12600</v>
      </c>
      <c r="H46" s="18"/>
      <c r="I46" s="18">
        <v>12600</v>
      </c>
      <c r="J46" s="18"/>
      <c r="K46" s="20">
        <v>12600</v>
      </c>
      <c r="L46" s="4"/>
    </row>
    <row r="47" spans="1:12" ht="47.25" x14ac:dyDescent="0.25">
      <c r="A47" s="21" t="s">
        <v>237</v>
      </c>
      <c r="B47" s="42" t="s">
        <v>38</v>
      </c>
      <c r="C47" s="52" t="s">
        <v>238</v>
      </c>
      <c r="D47" s="52" t="s">
        <v>61</v>
      </c>
      <c r="E47" s="52" t="s">
        <v>59</v>
      </c>
      <c r="F47" s="19" t="s">
        <v>239</v>
      </c>
      <c r="G47" s="18">
        <v>38200</v>
      </c>
      <c r="H47" s="18"/>
      <c r="I47" s="18">
        <v>38200</v>
      </c>
      <c r="J47" s="18"/>
      <c r="K47" s="20">
        <v>38200</v>
      </c>
      <c r="L47" s="4"/>
    </row>
    <row r="48" spans="1:12" ht="47.25" x14ac:dyDescent="0.25">
      <c r="A48" s="21" t="s">
        <v>240</v>
      </c>
      <c r="B48" s="42" t="s">
        <v>32</v>
      </c>
      <c r="C48" s="52" t="s">
        <v>241</v>
      </c>
      <c r="D48" s="52" t="s">
        <v>61</v>
      </c>
      <c r="E48" s="52" t="s">
        <v>59</v>
      </c>
      <c r="F48" s="19" t="s">
        <v>242</v>
      </c>
      <c r="G48" s="18">
        <v>63300</v>
      </c>
      <c r="H48" s="18"/>
      <c r="I48" s="18">
        <v>63300</v>
      </c>
      <c r="J48" s="18"/>
      <c r="K48" s="20">
        <v>63300</v>
      </c>
      <c r="L48" s="4"/>
    </row>
    <row r="49" spans="1:12" ht="47.25" x14ac:dyDescent="0.25">
      <c r="A49" s="21" t="s">
        <v>250</v>
      </c>
      <c r="B49" s="42" t="s">
        <v>64</v>
      </c>
      <c r="C49" s="52" t="s">
        <v>251</v>
      </c>
      <c r="D49" s="52" t="s">
        <v>61</v>
      </c>
      <c r="E49" s="52" t="s">
        <v>59</v>
      </c>
      <c r="F49" s="19" t="s">
        <v>242</v>
      </c>
      <c r="G49" s="18">
        <v>12600</v>
      </c>
      <c r="H49" s="18"/>
      <c r="I49" s="18">
        <v>12600</v>
      </c>
      <c r="J49" s="18"/>
      <c r="K49" s="20">
        <v>12600</v>
      </c>
      <c r="L49" s="4"/>
    </row>
    <row r="50" spans="1:12" ht="47.25" x14ac:dyDescent="0.25">
      <c r="A50" s="21" t="s">
        <v>252</v>
      </c>
      <c r="B50" s="42" t="s">
        <v>48</v>
      </c>
      <c r="C50" s="52" t="s">
        <v>253</v>
      </c>
      <c r="D50" s="52" t="s">
        <v>61</v>
      </c>
      <c r="E50" s="52" t="s">
        <v>59</v>
      </c>
      <c r="F50" s="19" t="s">
        <v>254</v>
      </c>
      <c r="G50" s="18">
        <v>12600</v>
      </c>
      <c r="H50" s="18"/>
      <c r="I50" s="18">
        <v>12600</v>
      </c>
      <c r="J50" s="18"/>
      <c r="K50" s="20">
        <v>12600</v>
      </c>
      <c r="L50" s="4"/>
    </row>
    <row r="51" spans="1:12" ht="47.25" x14ac:dyDescent="0.25">
      <c r="A51" s="21" t="s">
        <v>255</v>
      </c>
      <c r="B51" s="42" t="s">
        <v>41</v>
      </c>
      <c r="C51" s="52" t="s">
        <v>256</v>
      </c>
      <c r="D51" s="52" t="s">
        <v>61</v>
      </c>
      <c r="E51" s="52" t="s">
        <v>59</v>
      </c>
      <c r="F51" s="19" t="s">
        <v>257</v>
      </c>
      <c r="G51" s="18">
        <v>38200</v>
      </c>
      <c r="H51" s="18"/>
      <c r="I51" s="18">
        <v>38200</v>
      </c>
      <c r="J51" s="18"/>
      <c r="K51" s="20">
        <v>38200</v>
      </c>
      <c r="L51" s="4"/>
    </row>
    <row r="52" spans="1:12" ht="47.25" x14ac:dyDescent="0.25">
      <c r="A52" s="21" t="s">
        <v>261</v>
      </c>
      <c r="B52" s="42" t="s">
        <v>40</v>
      </c>
      <c r="C52" s="52" t="s">
        <v>262</v>
      </c>
      <c r="D52" s="52" t="s">
        <v>61</v>
      </c>
      <c r="E52" s="52" t="s">
        <v>59</v>
      </c>
      <c r="F52" s="19" t="s">
        <v>263</v>
      </c>
      <c r="G52" s="18">
        <v>50700</v>
      </c>
      <c r="H52" s="18"/>
      <c r="I52" s="18">
        <v>50700</v>
      </c>
      <c r="J52" s="18"/>
      <c r="K52" s="20">
        <v>50700</v>
      </c>
      <c r="L52" s="4"/>
    </row>
    <row r="53" spans="1:12" ht="47.25" x14ac:dyDescent="0.25">
      <c r="A53" s="21" t="s">
        <v>268</v>
      </c>
      <c r="B53" s="42" t="s">
        <v>31</v>
      </c>
      <c r="C53" s="52" t="s">
        <v>269</v>
      </c>
      <c r="D53" s="52" t="s">
        <v>61</v>
      </c>
      <c r="E53" s="52" t="s">
        <v>59</v>
      </c>
      <c r="F53" s="19" t="s">
        <v>257</v>
      </c>
      <c r="G53" s="18">
        <v>12597</v>
      </c>
      <c r="H53" s="18"/>
      <c r="I53" s="18">
        <v>12597</v>
      </c>
      <c r="J53" s="18"/>
      <c r="K53" s="20">
        <v>12597</v>
      </c>
      <c r="L53" s="4"/>
    </row>
    <row r="54" spans="1:12" ht="47.25" x14ac:dyDescent="0.25">
      <c r="A54" s="21" t="s">
        <v>95</v>
      </c>
      <c r="B54" s="31" t="s">
        <v>23</v>
      </c>
      <c r="C54" s="42"/>
      <c r="D54" s="52"/>
      <c r="E54" s="52"/>
      <c r="F54" s="19"/>
      <c r="G54" s="18"/>
      <c r="H54" s="18"/>
      <c r="I54" s="18"/>
      <c r="J54" s="18"/>
      <c r="K54" s="20"/>
      <c r="L54" s="4"/>
    </row>
    <row r="55" spans="1:12" ht="63" x14ac:dyDescent="0.25">
      <c r="A55" s="80" t="s">
        <v>96</v>
      </c>
      <c r="B55" s="78" t="s">
        <v>32</v>
      </c>
      <c r="C55" s="52" t="s">
        <v>129</v>
      </c>
      <c r="D55" s="52" t="s">
        <v>128</v>
      </c>
      <c r="E55" s="52" t="s">
        <v>59</v>
      </c>
      <c r="F55" s="19" t="s">
        <v>127</v>
      </c>
      <c r="G55" s="18" t="s">
        <v>144</v>
      </c>
      <c r="H55" s="18"/>
      <c r="I55" s="18" t="s">
        <v>144</v>
      </c>
      <c r="J55" s="18"/>
      <c r="K55" s="18" t="s">
        <v>144</v>
      </c>
      <c r="L55" s="4"/>
    </row>
    <row r="56" spans="1:12" ht="66.75" customHeight="1" x14ac:dyDescent="0.25">
      <c r="A56" s="81"/>
      <c r="B56" s="79"/>
      <c r="C56" s="52" t="s">
        <v>140</v>
      </c>
      <c r="D56" s="52" t="s">
        <v>141</v>
      </c>
      <c r="E56" s="52" t="s">
        <v>59</v>
      </c>
      <c r="F56" s="19" t="s">
        <v>142</v>
      </c>
      <c r="G56" s="18">
        <v>18953.900000000001</v>
      </c>
      <c r="H56" s="18"/>
      <c r="I56" s="18">
        <v>18953.900000000001</v>
      </c>
      <c r="J56" s="18"/>
      <c r="K56" s="18">
        <v>18953.900000000001</v>
      </c>
      <c r="L56" s="4"/>
    </row>
    <row r="57" spans="1:12" ht="63" x14ac:dyDescent="0.25">
      <c r="A57" s="21" t="s">
        <v>104</v>
      </c>
      <c r="B57" s="42" t="s">
        <v>37</v>
      </c>
      <c r="C57" s="52" t="s">
        <v>233</v>
      </c>
      <c r="D57" s="19" t="s">
        <v>102</v>
      </c>
      <c r="E57" s="52" t="s">
        <v>59</v>
      </c>
      <c r="F57" s="19" t="s">
        <v>232</v>
      </c>
      <c r="G57" s="18" t="s">
        <v>231</v>
      </c>
      <c r="H57" s="18"/>
      <c r="I57" s="18" t="s">
        <v>231</v>
      </c>
      <c r="J57" s="18"/>
      <c r="K57" s="18" t="s">
        <v>231</v>
      </c>
      <c r="L57" s="4"/>
    </row>
    <row r="58" spans="1:12" ht="47.25" x14ac:dyDescent="0.25">
      <c r="A58" s="21" t="s">
        <v>112</v>
      </c>
      <c r="B58" s="42" t="s">
        <v>45</v>
      </c>
      <c r="C58" s="52" t="s">
        <v>113</v>
      </c>
      <c r="D58" s="19" t="s">
        <v>114</v>
      </c>
      <c r="E58" s="52" t="s">
        <v>59</v>
      </c>
      <c r="F58" s="19">
        <v>45291</v>
      </c>
      <c r="G58" s="18">
        <v>3000</v>
      </c>
      <c r="H58" s="18"/>
      <c r="I58" s="18">
        <v>3000</v>
      </c>
      <c r="J58" s="18"/>
      <c r="K58" s="20">
        <v>3000</v>
      </c>
      <c r="L58" s="4"/>
    </row>
    <row r="59" spans="1:12" ht="63" x14ac:dyDescent="0.25">
      <c r="A59" s="80" t="s">
        <v>117</v>
      </c>
      <c r="B59" s="78" t="s">
        <v>34</v>
      </c>
      <c r="C59" s="52" t="s">
        <v>132</v>
      </c>
      <c r="D59" s="19" t="s">
        <v>133</v>
      </c>
      <c r="E59" s="52" t="s">
        <v>59</v>
      </c>
      <c r="F59" s="19" t="s">
        <v>131</v>
      </c>
      <c r="G59" s="18" t="s">
        <v>130</v>
      </c>
      <c r="H59" s="18"/>
      <c r="I59" s="18" t="s">
        <v>130</v>
      </c>
      <c r="J59" s="18"/>
      <c r="K59" s="18" t="s">
        <v>130</v>
      </c>
      <c r="L59" s="4"/>
    </row>
    <row r="60" spans="1:12" ht="63" customHeight="1" x14ac:dyDescent="0.25">
      <c r="A60" s="81"/>
      <c r="B60" s="79"/>
      <c r="C60" s="52" t="s">
        <v>151</v>
      </c>
      <c r="D60" s="19" t="s">
        <v>102</v>
      </c>
      <c r="E60" s="52" t="s">
        <v>59</v>
      </c>
      <c r="F60" s="19">
        <v>45146</v>
      </c>
      <c r="G60" s="18">
        <v>76311.61</v>
      </c>
      <c r="H60" s="18"/>
      <c r="I60" s="18">
        <v>76311.600000000006</v>
      </c>
      <c r="J60" s="18"/>
      <c r="K60" s="18">
        <v>76311.600000000006</v>
      </c>
      <c r="L60" s="4"/>
    </row>
    <row r="61" spans="1:12" ht="78.75" x14ac:dyDescent="0.25">
      <c r="A61" s="21" t="s">
        <v>124</v>
      </c>
      <c r="B61" s="42" t="s">
        <v>40</v>
      </c>
      <c r="C61" s="52" t="s">
        <v>206</v>
      </c>
      <c r="D61" s="19" t="s">
        <v>208</v>
      </c>
      <c r="E61" s="52" t="s">
        <v>59</v>
      </c>
      <c r="F61" s="19" t="s">
        <v>207</v>
      </c>
      <c r="G61" s="18" t="s">
        <v>205</v>
      </c>
      <c r="H61" s="18"/>
      <c r="I61" s="18" t="s">
        <v>205</v>
      </c>
      <c r="J61" s="18"/>
      <c r="K61" s="18" t="s">
        <v>205</v>
      </c>
      <c r="L61" s="4"/>
    </row>
    <row r="62" spans="1:12" ht="63" x14ac:dyDescent="0.25">
      <c r="A62" s="21" t="s">
        <v>157</v>
      </c>
      <c r="B62" s="42" t="s">
        <v>41</v>
      </c>
      <c r="C62" s="52" t="s">
        <v>219</v>
      </c>
      <c r="D62" s="19" t="s">
        <v>220</v>
      </c>
      <c r="E62" s="52" t="s">
        <v>59</v>
      </c>
      <c r="F62" s="19" t="s">
        <v>221</v>
      </c>
      <c r="G62" s="18" t="s">
        <v>218</v>
      </c>
      <c r="H62" s="18"/>
      <c r="I62" s="18" t="s">
        <v>218</v>
      </c>
      <c r="J62" s="18"/>
      <c r="K62" s="18" t="s">
        <v>218</v>
      </c>
      <c r="L62" s="4"/>
    </row>
    <row r="63" spans="1:12" ht="47.25" x14ac:dyDescent="0.25">
      <c r="A63" s="21" t="s">
        <v>158</v>
      </c>
      <c r="B63" s="42" t="s">
        <v>44</v>
      </c>
      <c r="C63" s="52" t="s">
        <v>139</v>
      </c>
      <c r="D63" s="19" t="s">
        <v>102</v>
      </c>
      <c r="E63" s="52" t="s">
        <v>59</v>
      </c>
      <c r="F63" s="19">
        <v>45110</v>
      </c>
      <c r="G63" s="18">
        <v>137300</v>
      </c>
      <c r="H63" s="18"/>
      <c r="I63" s="18">
        <v>137300</v>
      </c>
      <c r="J63" s="18"/>
      <c r="K63" s="20">
        <v>137300</v>
      </c>
      <c r="L63" s="4"/>
    </row>
    <row r="64" spans="1:12" ht="47.25" x14ac:dyDescent="0.25">
      <c r="A64" s="21" t="s">
        <v>159</v>
      </c>
      <c r="B64" s="42" t="s">
        <v>48</v>
      </c>
      <c r="C64" s="52" t="s">
        <v>186</v>
      </c>
      <c r="D64" s="19" t="s">
        <v>102</v>
      </c>
      <c r="E64" s="52" t="s">
        <v>59</v>
      </c>
      <c r="F64" s="19" t="s">
        <v>185</v>
      </c>
      <c r="G64" s="18" t="s">
        <v>184</v>
      </c>
      <c r="H64" s="18"/>
      <c r="I64" s="18" t="s">
        <v>184</v>
      </c>
      <c r="J64" s="18"/>
      <c r="K64" s="20" t="s">
        <v>184</v>
      </c>
      <c r="L64" s="4"/>
    </row>
    <row r="65" spans="1:12" ht="47.25" x14ac:dyDescent="0.25">
      <c r="A65" s="21" t="s">
        <v>160</v>
      </c>
      <c r="B65" s="42" t="s">
        <v>43</v>
      </c>
      <c r="C65" s="52" t="s">
        <v>143</v>
      </c>
      <c r="D65" s="19" t="s">
        <v>102</v>
      </c>
      <c r="E65" s="52" t="s">
        <v>59</v>
      </c>
      <c r="F65" s="19">
        <v>45128</v>
      </c>
      <c r="G65" s="18">
        <v>142800</v>
      </c>
      <c r="H65" s="18"/>
      <c r="I65" s="18">
        <v>142800</v>
      </c>
      <c r="J65" s="18"/>
      <c r="K65" s="20">
        <v>142800</v>
      </c>
      <c r="L65" s="4"/>
    </row>
    <row r="66" spans="1:12" ht="47.25" x14ac:dyDescent="0.25">
      <c r="A66" s="21" t="s">
        <v>175</v>
      </c>
      <c r="B66" s="42" t="s">
        <v>38</v>
      </c>
      <c r="C66" s="52" t="s">
        <v>176</v>
      </c>
      <c r="D66" s="19" t="s">
        <v>177</v>
      </c>
      <c r="E66" s="52" t="s">
        <v>59</v>
      </c>
      <c r="F66" s="19">
        <v>45204</v>
      </c>
      <c r="G66" s="18">
        <v>159600</v>
      </c>
      <c r="H66" s="18"/>
      <c r="I66" s="18">
        <v>159600</v>
      </c>
      <c r="J66" s="18"/>
      <c r="K66" s="18">
        <v>159600</v>
      </c>
      <c r="L66" s="4"/>
    </row>
    <row r="67" spans="1:12" ht="47.25" x14ac:dyDescent="0.25">
      <c r="A67" s="21" t="s">
        <v>178</v>
      </c>
      <c r="B67" s="42" t="s">
        <v>42</v>
      </c>
      <c r="C67" s="52" t="s">
        <v>188</v>
      </c>
      <c r="D67" s="19" t="s">
        <v>189</v>
      </c>
      <c r="E67" s="52" t="s">
        <v>59</v>
      </c>
      <c r="F67" s="19">
        <v>45237</v>
      </c>
      <c r="G67" s="18">
        <v>120300</v>
      </c>
      <c r="H67" s="18"/>
      <c r="I67" s="18">
        <v>120300</v>
      </c>
      <c r="J67" s="18"/>
      <c r="K67" s="18">
        <v>120300</v>
      </c>
      <c r="L67" s="4"/>
    </row>
    <row r="68" spans="1:12" ht="47.25" x14ac:dyDescent="0.25">
      <c r="A68" s="21" t="s">
        <v>187</v>
      </c>
      <c r="B68" s="42" t="s">
        <v>46</v>
      </c>
      <c r="C68" s="52" t="s">
        <v>179</v>
      </c>
      <c r="D68" s="19" t="s">
        <v>102</v>
      </c>
      <c r="E68" s="52" t="s">
        <v>59</v>
      </c>
      <c r="F68" s="19">
        <v>45208</v>
      </c>
      <c r="G68" s="18">
        <v>65300</v>
      </c>
      <c r="H68" s="18"/>
      <c r="I68" s="18">
        <v>65300</v>
      </c>
      <c r="J68" s="18"/>
      <c r="K68" s="18">
        <v>65300</v>
      </c>
      <c r="L68" s="4"/>
    </row>
    <row r="69" spans="1:12" ht="58.5" customHeight="1" x14ac:dyDescent="0.25">
      <c r="A69" s="21" t="s">
        <v>192</v>
      </c>
      <c r="B69" s="42" t="s">
        <v>39</v>
      </c>
      <c r="C69" s="52" t="s">
        <v>223</v>
      </c>
      <c r="D69" s="19" t="s">
        <v>225</v>
      </c>
      <c r="E69" s="52" t="s">
        <v>59</v>
      </c>
      <c r="F69" s="19" t="s">
        <v>224</v>
      </c>
      <c r="G69" s="18" t="s">
        <v>222</v>
      </c>
      <c r="H69" s="18"/>
      <c r="I69" s="18" t="s">
        <v>222</v>
      </c>
      <c r="J69" s="18"/>
      <c r="K69" s="18" t="s">
        <v>222</v>
      </c>
      <c r="L69" s="4"/>
    </row>
    <row r="70" spans="1:12" ht="47.25" x14ac:dyDescent="0.25">
      <c r="A70" s="21" t="s">
        <v>193</v>
      </c>
      <c r="B70" s="42" t="s">
        <v>33</v>
      </c>
      <c r="C70" s="52" t="s">
        <v>194</v>
      </c>
      <c r="D70" s="19" t="s">
        <v>195</v>
      </c>
      <c r="E70" s="52" t="s">
        <v>59</v>
      </c>
      <c r="F70" s="19">
        <v>45237</v>
      </c>
      <c r="G70" s="18">
        <v>273400</v>
      </c>
      <c r="H70" s="18"/>
      <c r="I70" s="18">
        <v>273400</v>
      </c>
      <c r="J70" s="18"/>
      <c r="K70" s="18">
        <v>273400</v>
      </c>
      <c r="L70" s="4"/>
    </row>
    <row r="71" spans="1:12" ht="47.25" x14ac:dyDescent="0.25">
      <c r="A71" s="21" t="s">
        <v>199</v>
      </c>
      <c r="B71" s="42" t="s">
        <v>36</v>
      </c>
      <c r="C71" s="52" t="s">
        <v>200</v>
      </c>
      <c r="D71" s="19" t="s">
        <v>201</v>
      </c>
      <c r="E71" s="52" t="s">
        <v>59</v>
      </c>
      <c r="F71" s="19">
        <v>45246</v>
      </c>
      <c r="G71" s="18">
        <v>64700</v>
      </c>
      <c r="H71" s="18"/>
      <c r="I71" s="18">
        <v>64700</v>
      </c>
      <c r="J71" s="18"/>
      <c r="K71" s="18">
        <v>64700</v>
      </c>
      <c r="L71" s="4"/>
    </row>
    <row r="72" spans="1:12" ht="47.25" x14ac:dyDescent="0.25">
      <c r="A72" s="21" t="s">
        <v>202</v>
      </c>
      <c r="B72" s="42" t="s">
        <v>35</v>
      </c>
      <c r="C72" s="52" t="s">
        <v>203</v>
      </c>
      <c r="D72" s="19" t="s">
        <v>204</v>
      </c>
      <c r="E72" s="52" t="s">
        <v>59</v>
      </c>
      <c r="F72" s="19">
        <v>45251</v>
      </c>
      <c r="G72" s="18">
        <v>86270</v>
      </c>
      <c r="H72" s="18"/>
      <c r="I72" s="18">
        <v>86270</v>
      </c>
      <c r="J72" s="18"/>
      <c r="K72" s="18">
        <v>86270</v>
      </c>
      <c r="L72" s="4"/>
    </row>
    <row r="73" spans="1:12" ht="47.25" x14ac:dyDescent="0.25">
      <c r="A73" s="21" t="s">
        <v>259</v>
      </c>
      <c r="B73" s="42" t="s">
        <v>31</v>
      </c>
      <c r="C73" s="52" t="s">
        <v>260</v>
      </c>
      <c r="D73" s="19" t="s">
        <v>102</v>
      </c>
      <c r="E73" s="52" t="s">
        <v>59</v>
      </c>
      <c r="F73" s="19">
        <v>45275</v>
      </c>
      <c r="G73" s="18">
        <v>27400</v>
      </c>
      <c r="H73" s="18"/>
      <c r="I73" s="18">
        <v>27400</v>
      </c>
      <c r="J73" s="18"/>
      <c r="K73" s="18">
        <v>27400</v>
      </c>
      <c r="L73" s="4"/>
    </row>
    <row r="74" spans="1:12" ht="94.5" x14ac:dyDescent="0.25">
      <c r="A74" s="21" t="s">
        <v>100</v>
      </c>
      <c r="B74" s="64" t="s">
        <v>6</v>
      </c>
      <c r="C74" s="52" t="s">
        <v>265</v>
      </c>
      <c r="D74" s="52" t="s">
        <v>266</v>
      </c>
      <c r="E74" s="52" t="s">
        <v>101</v>
      </c>
      <c r="F74" s="19" t="s">
        <v>264</v>
      </c>
      <c r="G74" s="18" t="s">
        <v>267</v>
      </c>
      <c r="H74" s="18"/>
      <c r="I74" s="18" t="s">
        <v>267</v>
      </c>
      <c r="J74" s="18"/>
      <c r="K74" s="18" t="s">
        <v>267</v>
      </c>
      <c r="L74" s="4"/>
    </row>
    <row r="75" spans="1:12" ht="49.5" x14ac:dyDescent="0.25">
      <c r="A75" s="21" t="s">
        <v>118</v>
      </c>
      <c r="B75" s="62" t="s">
        <v>29</v>
      </c>
      <c r="C75" s="52" t="s">
        <v>120</v>
      </c>
      <c r="D75" s="52" t="s">
        <v>119</v>
      </c>
      <c r="E75" s="52" t="s">
        <v>101</v>
      </c>
      <c r="F75" s="19">
        <v>45068</v>
      </c>
      <c r="G75" s="18">
        <v>20500</v>
      </c>
      <c r="H75" s="18"/>
      <c r="I75" s="18">
        <v>20500</v>
      </c>
      <c r="J75" s="18"/>
      <c r="K75" s="20">
        <v>20500</v>
      </c>
      <c r="L75" s="4"/>
    </row>
    <row r="76" spans="1:12" ht="63" x14ac:dyDescent="0.25">
      <c r="A76" s="21" t="s">
        <v>161</v>
      </c>
      <c r="B76" s="31" t="s">
        <v>65</v>
      </c>
      <c r="C76" s="52" t="s">
        <v>135</v>
      </c>
      <c r="D76" s="52" t="s">
        <v>63</v>
      </c>
      <c r="E76" s="52" t="s">
        <v>101</v>
      </c>
      <c r="F76" s="19">
        <v>45291</v>
      </c>
      <c r="G76" s="18">
        <v>8900000</v>
      </c>
      <c r="H76" s="18"/>
      <c r="I76" s="18">
        <v>8900000</v>
      </c>
      <c r="J76" s="18"/>
      <c r="K76" s="20">
        <v>8900000</v>
      </c>
      <c r="L76" s="4"/>
    </row>
    <row r="77" spans="1:12" ht="47.25" x14ac:dyDescent="0.25">
      <c r="A77" s="21" t="s">
        <v>162</v>
      </c>
      <c r="B77" s="36" t="s">
        <v>134</v>
      </c>
      <c r="C77" s="52" t="s">
        <v>136</v>
      </c>
      <c r="D77" s="19" t="s">
        <v>102</v>
      </c>
      <c r="E77" s="52" t="s">
        <v>59</v>
      </c>
      <c r="F77" s="19">
        <v>45110</v>
      </c>
      <c r="G77" s="18">
        <v>135881</v>
      </c>
      <c r="H77" s="18"/>
      <c r="I77" s="18">
        <v>135881</v>
      </c>
      <c r="J77" s="18"/>
      <c r="K77" s="20">
        <v>135881</v>
      </c>
      <c r="L77" s="4"/>
    </row>
    <row r="78" spans="1:12" ht="47.25" x14ac:dyDescent="0.25">
      <c r="A78" s="21" t="s">
        <v>163</v>
      </c>
      <c r="B78" s="36" t="s">
        <v>66</v>
      </c>
      <c r="C78" s="52" t="s">
        <v>145</v>
      </c>
      <c r="D78" s="52" t="s">
        <v>146</v>
      </c>
      <c r="E78" s="52" t="s">
        <v>59</v>
      </c>
      <c r="F78" s="19">
        <v>45149</v>
      </c>
      <c r="G78" s="18">
        <v>1897500</v>
      </c>
      <c r="H78" s="18"/>
      <c r="I78" s="18">
        <v>1897500</v>
      </c>
      <c r="J78" s="18"/>
      <c r="K78" s="20">
        <v>1897500</v>
      </c>
      <c r="L78" s="4"/>
    </row>
    <row r="79" spans="1:12" ht="99" x14ac:dyDescent="0.25">
      <c r="A79" s="21" t="s">
        <v>164</v>
      </c>
      <c r="B79" s="67" t="s">
        <v>248</v>
      </c>
      <c r="C79" s="52" t="s">
        <v>249</v>
      </c>
      <c r="D79" s="19" t="s">
        <v>102</v>
      </c>
      <c r="E79" s="52" t="s">
        <v>59</v>
      </c>
      <c r="F79" s="19">
        <v>45237</v>
      </c>
      <c r="G79" s="18">
        <v>429186</v>
      </c>
      <c r="H79" s="18"/>
      <c r="I79" s="18">
        <v>429186</v>
      </c>
      <c r="J79" s="18"/>
      <c r="K79" s="20">
        <v>429186</v>
      </c>
      <c r="L79" s="4"/>
    </row>
    <row r="80" spans="1:12" ht="49.5" x14ac:dyDescent="0.25">
      <c r="A80" s="21" t="s">
        <v>165</v>
      </c>
      <c r="B80" s="67" t="s">
        <v>147</v>
      </c>
      <c r="C80" s="52" t="s">
        <v>148</v>
      </c>
      <c r="D80" s="52" t="s">
        <v>149</v>
      </c>
      <c r="E80" s="52" t="s">
        <v>59</v>
      </c>
      <c r="F80" s="19">
        <v>45096</v>
      </c>
      <c r="G80" s="18">
        <v>524900</v>
      </c>
      <c r="H80" s="18"/>
      <c r="I80" s="18">
        <v>524900</v>
      </c>
      <c r="J80" s="18"/>
      <c r="K80" s="20">
        <v>524900</v>
      </c>
      <c r="L80" s="4"/>
    </row>
    <row r="81" spans="1:12" ht="63" x14ac:dyDescent="0.25">
      <c r="A81" s="21" t="s">
        <v>168</v>
      </c>
      <c r="B81" s="67" t="s">
        <v>169</v>
      </c>
      <c r="C81" s="52" t="s">
        <v>171</v>
      </c>
      <c r="D81" s="52" t="s">
        <v>170</v>
      </c>
      <c r="E81" s="52" t="s">
        <v>101</v>
      </c>
      <c r="F81" s="19">
        <v>45291</v>
      </c>
      <c r="G81" s="18">
        <v>4284000</v>
      </c>
      <c r="H81" s="18"/>
      <c r="I81" s="18">
        <v>1168700</v>
      </c>
      <c r="J81" s="18"/>
      <c r="K81" s="20">
        <v>1168700</v>
      </c>
      <c r="L81" s="4"/>
    </row>
    <row r="82" spans="1:12" ht="115.5" x14ac:dyDescent="0.25">
      <c r="A82" s="21" t="s">
        <v>180</v>
      </c>
      <c r="B82" s="67" t="s">
        <v>183</v>
      </c>
      <c r="C82" s="52" t="s">
        <v>181</v>
      </c>
      <c r="D82" s="52" t="s">
        <v>182</v>
      </c>
      <c r="E82" s="52" t="s">
        <v>59</v>
      </c>
      <c r="F82" s="19">
        <v>45217</v>
      </c>
      <c r="G82" s="18">
        <v>128600</v>
      </c>
      <c r="H82" s="18"/>
      <c r="I82" s="18">
        <v>128600</v>
      </c>
      <c r="J82" s="18"/>
      <c r="K82" s="20">
        <v>128600</v>
      </c>
      <c r="L82" s="4"/>
    </row>
    <row r="83" spans="1:12" ht="47.25" x14ac:dyDescent="0.25">
      <c r="A83" s="21" t="s">
        <v>247</v>
      </c>
      <c r="B83" s="31" t="s">
        <v>22</v>
      </c>
      <c r="C83" s="52" t="s">
        <v>167</v>
      </c>
      <c r="D83" s="52" t="s">
        <v>166</v>
      </c>
      <c r="E83" s="52" t="s">
        <v>101</v>
      </c>
      <c r="F83" s="19">
        <v>45185</v>
      </c>
      <c r="G83" s="18">
        <v>1600000</v>
      </c>
      <c r="H83" s="18"/>
      <c r="I83" s="18">
        <v>1600000</v>
      </c>
      <c r="J83" s="18"/>
      <c r="K83" s="20">
        <v>1600000</v>
      </c>
    </row>
  </sheetData>
  <mergeCells count="31">
    <mergeCell ref="A22:A23"/>
    <mergeCell ref="B22:B23"/>
    <mergeCell ref="B18:B19"/>
    <mergeCell ref="A8:A9"/>
    <mergeCell ref="B8:B9"/>
    <mergeCell ref="B20:B21"/>
    <mergeCell ref="A20:A21"/>
    <mergeCell ref="B14:B15"/>
    <mergeCell ref="A14:A15"/>
    <mergeCell ref="A12:A13"/>
    <mergeCell ref="B12:B13"/>
    <mergeCell ref="B16:B17"/>
    <mergeCell ref="A16:A17"/>
    <mergeCell ref="B10:B11"/>
    <mergeCell ref="A10:A11"/>
    <mergeCell ref="B55:B56"/>
    <mergeCell ref="A55:A56"/>
    <mergeCell ref="B59:B60"/>
    <mergeCell ref="A59:A60"/>
    <mergeCell ref="A1:K1"/>
    <mergeCell ref="I3:K3"/>
    <mergeCell ref="C2:H2"/>
    <mergeCell ref="G3:G4"/>
    <mergeCell ref="H3:H4"/>
    <mergeCell ref="A3:A4"/>
    <mergeCell ref="B3:B4"/>
    <mergeCell ref="C3:C4"/>
    <mergeCell ref="D3:D4"/>
    <mergeCell ref="E3:E4"/>
    <mergeCell ref="F3:F4"/>
    <mergeCell ref="A18:A19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2024-01-30T06:54:28Z</cp:lastPrinted>
  <dcterms:created xsi:type="dcterms:W3CDTF">2018-07-30T08:01:14Z</dcterms:created>
  <dcterms:modified xsi:type="dcterms:W3CDTF">2024-03-27T09:24:43Z</dcterms:modified>
</cp:coreProperties>
</file>