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апка СОВЕТА ЗР\Информация по программам за 2023 год\"/>
    </mc:Choice>
  </mc:AlternateContent>
  <bookViews>
    <workbookView xWindow="120" yWindow="360" windowWidth="19095" windowHeight="8145"/>
  </bookViews>
  <sheets>
    <sheet name="Администр" sheetId="1" r:id="rId1"/>
    <sheet name="Финансы" sheetId="19" r:id="rId2"/>
    <sheet name="Строительство" sheetId="5" r:id="rId3"/>
    <sheet name="Транспортная сист" sheetId="10" r:id="rId4"/>
    <sheet name="Обеспечение ч.в." sheetId="11" r:id="rId5"/>
    <sheet name="Энергетика" sheetId="12" r:id="rId6"/>
    <sheet name="Соц.инфрастр" sheetId="13" r:id="rId7"/>
    <sheet name="Коммунальная инфр" sheetId="6" r:id="rId8"/>
    <sheet name="Теплоснабж" sheetId="8" r:id="rId9"/>
    <sheet name="Чистая вода" sheetId="9" state="hidden" r:id="rId10"/>
    <sheet name="С.х." sheetId="14" r:id="rId11"/>
    <sheet name="Имущество" sheetId="16" r:id="rId12"/>
    <sheet name="Безопасность" sheetId="20" r:id="rId13"/>
    <sheet name="Ч.В." sheetId="17" state="hidden" r:id="rId14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_xlnm.Print_Area" localSheetId="12">Безопасность!$A$1:$G$22</definedName>
    <definedName name="_xlnm.Print_Area" localSheetId="11">Имущество!$A$1:$G$19</definedName>
    <definedName name="_xlnm.Print_Area" localSheetId="7">'Коммунальная инфр'!$A$1:$G$18</definedName>
    <definedName name="_xlnm.Print_Area" localSheetId="10">С.х.!$A$1:$G$15</definedName>
    <definedName name="_xlnm.Print_Area" localSheetId="8">Теплоснабж!$A$1:$G$11</definedName>
    <definedName name="_xlnm.Print_Area" localSheetId="1">Финансы!$A$1:$G$28</definedName>
    <definedName name="_xlnm.Print_Area" localSheetId="13">Ч.В.!$A$1:$G$11</definedName>
    <definedName name="_xlnm.Print_Area" localSheetId="9">'Чистая вода'!$A$1:$G$10</definedName>
  </definedNames>
  <calcPr calcId="162913"/>
</workbook>
</file>

<file path=xl/calcChain.xml><?xml version="1.0" encoding="utf-8"?>
<calcChain xmlns="http://schemas.openxmlformats.org/spreadsheetml/2006/main">
  <c r="F22" i="20" l="1"/>
  <c r="E22" i="20"/>
  <c r="F21" i="20"/>
  <c r="E21" i="20"/>
  <c r="F19" i="20"/>
  <c r="F18" i="20"/>
  <c r="E18" i="20"/>
  <c r="F17" i="20"/>
  <c r="E17" i="20"/>
  <c r="F16" i="20"/>
  <c r="E16" i="20"/>
  <c r="F15" i="20"/>
  <c r="E15" i="20"/>
  <c r="F14" i="20"/>
  <c r="E14" i="20"/>
  <c r="E13" i="20"/>
  <c r="E12" i="20"/>
  <c r="F11" i="20"/>
  <c r="E11" i="20"/>
  <c r="F9" i="20"/>
  <c r="E9" i="20"/>
  <c r="E8" i="20"/>
  <c r="F8" i="20"/>
  <c r="F7" i="20"/>
  <c r="E7" i="20"/>
  <c r="E11" i="8"/>
  <c r="F11" i="8"/>
  <c r="C11" i="8"/>
  <c r="E13" i="16" l="1"/>
  <c r="F13" i="16"/>
  <c r="E15" i="14" l="1"/>
  <c r="F15" i="14"/>
  <c r="E11" i="14"/>
  <c r="F11" i="14"/>
  <c r="E15" i="6" l="1"/>
  <c r="F15" i="6"/>
  <c r="C17" i="13" l="1"/>
  <c r="C16" i="13"/>
  <c r="C15" i="13"/>
  <c r="C14" i="13"/>
  <c r="C10" i="13"/>
  <c r="E15" i="12" l="1"/>
  <c r="F15" i="12"/>
  <c r="E15" i="11" l="1"/>
  <c r="F15" i="11"/>
  <c r="E16" i="11"/>
  <c r="F16" i="11"/>
  <c r="E11" i="5" l="1"/>
  <c r="F11" i="5"/>
  <c r="E16" i="6" l="1"/>
  <c r="F16" i="6"/>
  <c r="E17" i="6"/>
  <c r="F17" i="6"/>
  <c r="E18" i="6"/>
  <c r="F18" i="6"/>
  <c r="E39" i="1" l="1"/>
  <c r="F39" i="1"/>
  <c r="E11" i="17" l="1"/>
  <c r="F11" i="17"/>
  <c r="F10" i="17" l="1"/>
  <c r="E10" i="17"/>
  <c r="E15" i="16" l="1"/>
  <c r="F15" i="16"/>
  <c r="E16" i="16"/>
  <c r="F16" i="16"/>
  <c r="E17" i="16"/>
  <c r="F17" i="16"/>
  <c r="E18" i="16"/>
  <c r="F18" i="16"/>
  <c r="E19" i="16"/>
  <c r="F19" i="16"/>
  <c r="F14" i="16" l="1"/>
  <c r="E14" i="16"/>
  <c r="F12" i="16"/>
  <c r="E12" i="16"/>
  <c r="F11" i="16"/>
  <c r="E11" i="16"/>
  <c r="F10" i="16"/>
  <c r="E10" i="16"/>
  <c r="F9" i="16"/>
  <c r="E9" i="16"/>
  <c r="E9" i="5" l="1"/>
  <c r="F9" i="5"/>
  <c r="E10" i="5"/>
  <c r="F10" i="5"/>
  <c r="E12" i="5"/>
  <c r="F12" i="5"/>
  <c r="E13" i="5"/>
  <c r="F13" i="5"/>
  <c r="E14" i="5"/>
  <c r="F14" i="5"/>
  <c r="E15" i="5"/>
  <c r="F15" i="5"/>
  <c r="F14" i="14" l="1"/>
  <c r="E14" i="14"/>
  <c r="F13" i="14"/>
  <c r="E13" i="14"/>
  <c r="F12" i="14"/>
  <c r="E12" i="14"/>
  <c r="F10" i="14"/>
  <c r="E10" i="14"/>
  <c r="E14" i="6"/>
  <c r="F14" i="6"/>
  <c r="F20" i="13" l="1"/>
  <c r="E20" i="13"/>
  <c r="F19" i="13"/>
  <c r="E19" i="13"/>
  <c r="F18" i="13"/>
  <c r="E18" i="13"/>
  <c r="F17" i="13"/>
  <c r="E17" i="13"/>
  <c r="F16" i="13"/>
  <c r="F15" i="13"/>
  <c r="F14" i="13"/>
  <c r="E14" i="13"/>
  <c r="F13" i="13"/>
  <c r="E13" i="13"/>
  <c r="F12" i="13"/>
  <c r="E12" i="13"/>
  <c r="F11" i="13"/>
  <c r="E11" i="13"/>
  <c r="F10" i="13"/>
  <c r="E10" i="13"/>
  <c r="E16" i="13" l="1"/>
  <c r="E15" i="13"/>
  <c r="F14" i="12" l="1"/>
  <c r="E14" i="12"/>
  <c r="F13" i="12"/>
  <c r="E13" i="12"/>
  <c r="F12" i="12"/>
  <c r="E12" i="12"/>
  <c r="F11" i="12"/>
  <c r="E11" i="12"/>
  <c r="F10" i="12"/>
  <c r="E10" i="12"/>
  <c r="F14" i="11" l="1"/>
  <c r="E14" i="11"/>
  <c r="F13" i="11"/>
  <c r="E13" i="11"/>
  <c r="F12" i="11"/>
  <c r="E12" i="11"/>
  <c r="F11" i="11"/>
  <c r="E11" i="11"/>
  <c r="F10" i="11"/>
  <c r="E10" i="11"/>
  <c r="F15" i="10" l="1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10" i="9" l="1"/>
  <c r="E10" i="9"/>
  <c r="F10" i="8" l="1"/>
  <c r="E10" i="8"/>
  <c r="F13" i="6" l="1"/>
  <c r="E13" i="6"/>
  <c r="F12" i="6"/>
  <c r="E12" i="6"/>
  <c r="F11" i="6" l="1"/>
  <c r="E11" i="6"/>
  <c r="F10" i="6"/>
  <c r="E10" i="6"/>
  <c r="F9" i="6"/>
  <c r="E9" i="6"/>
  <c r="F8" i="6"/>
  <c r="E8" i="6"/>
  <c r="F8" i="5"/>
  <c r="E8" i="5"/>
  <c r="F14" i="1" l="1"/>
  <c r="E26" i="1" l="1"/>
  <c r="F15" i="1" l="1"/>
  <c r="E15" i="1"/>
  <c r="E27" i="1" l="1"/>
  <c r="F41" i="1" l="1"/>
  <c r="E41" i="1"/>
  <c r="F40" i="1"/>
  <c r="E40" i="1"/>
  <c r="F38" i="1"/>
  <c r="E38" i="1"/>
  <c r="F37" i="1"/>
  <c r="E37" i="1"/>
  <c r="F36" i="1"/>
  <c r="E36" i="1"/>
  <c r="F34" i="1"/>
  <c r="E34" i="1"/>
  <c r="F33" i="1"/>
  <c r="E33" i="1"/>
  <c r="F31" i="1"/>
  <c r="E31" i="1"/>
  <c r="F30" i="1"/>
  <c r="E30" i="1"/>
  <c r="F26" i="1"/>
  <c r="F27" i="1"/>
  <c r="F25" i="1"/>
  <c r="E25" i="1"/>
  <c r="F24" i="1"/>
  <c r="E24" i="1"/>
  <c r="F23" i="1"/>
  <c r="E23" i="1"/>
  <c r="E20" i="1"/>
  <c r="F21" i="1"/>
  <c r="E21" i="1"/>
  <c r="F20" i="1"/>
  <c r="E16" i="1"/>
  <c r="F16" i="1"/>
  <c r="E17" i="1"/>
  <c r="F17" i="1"/>
  <c r="E18" i="1"/>
  <c r="F18" i="1"/>
  <c r="E14" i="1"/>
  <c r="F13" i="1"/>
  <c r="E13" i="1"/>
  <c r="E12" i="1"/>
  <c r="F12" i="1"/>
</calcChain>
</file>

<file path=xl/sharedStrings.xml><?xml version="1.0" encoding="utf-8"?>
<sst xmlns="http://schemas.openxmlformats.org/spreadsheetml/2006/main" count="463" uniqueCount="236">
  <si>
    <t>Наименование целевого показателя</t>
  </si>
  <si>
    <t>Ед. измерения</t>
  </si>
  <si>
    <t>Значения целевых показателей</t>
  </si>
  <si>
    <t>Абсолютное отклонение</t>
  </si>
  <si>
    <t>Относительное отклонение, в %</t>
  </si>
  <si>
    <t>Обоснование отклонений значений целевого показателя за отчетный период (год)</t>
  </si>
  <si>
    <t>план на год</t>
  </si>
  <si>
    <t>отчет</t>
  </si>
  <si>
    <t>1. Подпрограмма 1 «Реализация функций муниципального управления»</t>
  </si>
  <si>
    <t>%</t>
  </si>
  <si>
    <t>3. Подпрограмма 3 "Управление муниципальным имуществом"</t>
  </si>
  <si>
    <t>4. Подпрограмма 4 "Обеспечение информационной открытости органов местного самоуправления Заполярного района"</t>
  </si>
  <si>
    <t>да</t>
  </si>
  <si>
    <t>-</t>
  </si>
  <si>
    <t>5. Подпрограмма 5 "Организация и проведение официальных мероприятий муниципального района "Заполярный район"</t>
  </si>
  <si>
    <t>6. Подпрограмма 6 "Возмещение части затрат на содержание органов местного самоуправления поселений Ненецкого автономного округа"</t>
  </si>
  <si>
    <t xml:space="preserve">6.1. объем потребленной электрической энергии для целей содержания органов местного самоуправления поселений
</t>
  </si>
  <si>
    <t>6.2. объем потребленной тепловой энергии для целей содержания органов местного самоуправления поселений</t>
  </si>
  <si>
    <t>6.3.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</si>
  <si>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</si>
  <si>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дрова</t>
  </si>
  <si>
    <t>холодная вода</t>
  </si>
  <si>
    <t>6.4.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</si>
  <si>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6.5.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</si>
  <si>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единиц</t>
  </si>
  <si>
    <t>объект</t>
  </si>
  <si>
    <t xml:space="preserve">тыс. кв. м </t>
  </si>
  <si>
    <t xml:space="preserve">семья </t>
  </si>
  <si>
    <t>единица</t>
  </si>
  <si>
    <t>штук</t>
  </si>
  <si>
    <t>проект</t>
  </si>
  <si>
    <t>Ед.</t>
  </si>
  <si>
    <t>Кв. см</t>
  </si>
  <si>
    <t>Шт.</t>
  </si>
  <si>
    <t>Да/нет</t>
  </si>
  <si>
    <t>Чел.</t>
  </si>
  <si>
    <t>Тыс. кВт /ч</t>
  </si>
  <si>
    <t>Гкал</t>
  </si>
  <si>
    <t>Тонн</t>
  </si>
  <si>
    <t>Куб. м</t>
  </si>
  <si>
    <t>в связи с изданием большего количества правовых актов в сравнении с планируемым</t>
  </si>
  <si>
    <t>связи с отсутствием потребности в размещении информации</t>
  </si>
  <si>
    <t>Перечисление межбюджетных трансфертов осуществляется на основании заявок администраций поселений</t>
  </si>
  <si>
    <t>человек</t>
  </si>
  <si>
    <t>куб.м.</t>
  </si>
  <si>
    <t xml:space="preserve">Отчет целевых показателей муниципальной программы
 "Чистая вода"
(наименование муниципальной программы)
по итогам 2020 года
</t>
  </si>
  <si>
    <t>1.1. Доля населения Заполярного района, обеспеченного качественной питьевой водой из систем централизованного водоснабжения</t>
  </si>
  <si>
    <t>общая площадь построенных (приобретенных) жилых помещений</t>
  </si>
  <si>
    <t>количество семей, улучшивших жилищные условия</t>
  </si>
  <si>
    <t>общая площадь жилых помещений, приходящаяся в среднем на одного жителя</t>
  </si>
  <si>
    <t>количество жилых домов, помещений, в которых проведен текущий и (или) капитальный ремонт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</si>
  <si>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</si>
  <si>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</si>
  <si>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протяженность снегоходных маршрутов, содержащихся в надлежащем порядке</t>
  </si>
  <si>
    <t>количество автомобильных дорог, содержащихся в надлежащем порядке</t>
  </si>
  <si>
    <t>количество перевезенных пассажиров автомобильным транспортом в муниципальном сообщении</t>
  </si>
  <si>
    <t>количество отремонтированных объектов транспортной инфраструктуры</t>
  </si>
  <si>
    <t>протяженность обустроенных проездов между населенными пунктами в границах муниципального района</t>
  </si>
  <si>
    <t>кв.м.</t>
  </si>
  <si>
    <t>км</t>
  </si>
  <si>
    <t>количество отобранных проб воды</t>
  </si>
  <si>
    <t xml:space="preserve">доля населения Заполярного района, обеспеченного питьевой водой надлежащего качества </t>
  </si>
  <si>
    <t>количество выданных заключений по гидрогеологической оценке территорий</t>
  </si>
  <si>
    <t>процент</t>
  </si>
  <si>
    <t>Протяженность реконструированных и отремонтированных линий электропередач</t>
  </si>
  <si>
    <t xml:space="preserve">Протяженность реконструированных и отремонтированных тепловых сетей </t>
  </si>
  <si>
    <t>Количество объектов электро- и теплоэнергетики, в которых проведен ремонт</t>
  </si>
  <si>
    <t>километр</t>
  </si>
  <si>
    <t>количество помывок в общественных банях</t>
  </si>
  <si>
    <t xml:space="preserve">количество отремонтированных общественных бань 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</si>
  <si>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</si>
  <si>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</si>
  <si>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количество установленных светильников уличного освещения со светодиодными элементами</t>
  </si>
  <si>
    <t xml:space="preserve">количество замененных светильников уличного освещения </t>
  </si>
  <si>
    <t>протяженность обустроенных проездов в поселениях</t>
  </si>
  <si>
    <t>количество обустроенных территорий</t>
  </si>
  <si>
    <t xml:space="preserve">объем вывезенного песка от придомовых территорий </t>
  </si>
  <si>
    <t>кВт*ч</t>
  </si>
  <si>
    <t>метров</t>
  </si>
  <si>
    <t>снижение потребления электроэнергии в связи с заменой уличных фонарей на энергосберегающие уличные светильники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</si>
  <si>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</si>
  <si>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объем очищенных сточных вод</t>
  </si>
  <si>
    <t>количество созданных площадок накопления твердых коммунальных отходов</t>
  </si>
  <si>
    <t>количество контейнеров твердых коммунальных отходов, содержащихся в надлежащем порядке</t>
  </si>
  <si>
    <t>количество подготовленных земельных участков для создания площадок накопления твердых коммунальных отходов</t>
  </si>
  <si>
    <t>доля населения Заполярного района, обеспеченного местами сбора твердых коммунальных отходов</t>
  </si>
  <si>
    <t>тыс. куб.м.</t>
  </si>
  <si>
    <t>участок</t>
  </si>
  <si>
    <t>количество поставленного корма для сельскохозяйственных предприятий</t>
  </si>
  <si>
    <t>количество приобретенной сельскохозяйственной техники, специализированного оборудования</t>
  </si>
  <si>
    <t>количество сельскохозяйственных предприятий, которым оказана финансовая поддержка на сенозаготовительную кампанию</t>
  </si>
  <si>
    <t>количество поставленного каменного угля для сельскохозяйственных предприятий</t>
  </si>
  <si>
    <t>тонн</t>
  </si>
  <si>
    <t>по фактическим расходам</t>
  </si>
  <si>
    <t>количество изготовленных межевых планов</t>
  </si>
  <si>
    <t>количество муниципальных квартир, по которым осуществляется уплата взносов на капитальный ремонт</t>
  </si>
  <si>
    <t>финансовое обеспечение деятельности УМИ Администрации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</si>
  <si>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</si>
  <si>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</si>
  <si>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</si>
  <si>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</si>
  <si>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</si>
  <si>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</si>
  <si>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</si>
  <si>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</si>
  <si>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</si>
  <si>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</si>
  <si>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</si>
  <si>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«Няръяна вындер»</t>
  </si>
  <si>
    <t>количество информационных сообщений / объявлений, размещенных в средствах массовой информации</t>
  </si>
  <si>
    <t>возможность размещения информации о деятельности органов самоуправления на сайте Заполярного района</t>
  </si>
  <si>
    <t>количество проведенных официальных мероприятий</t>
  </si>
  <si>
    <t>количество награжденных (поощренных)</t>
  </si>
  <si>
    <t>твердые коммунальные отходы</t>
  </si>
  <si>
    <t>Перечисление межбюджетных трансфертов осуществляется на основании заявок администраций поселений, фактически потребление тепловой энергии меньше планируемого</t>
  </si>
  <si>
    <t>Перечисление межбюджетных трансфертов осуществляется на основании заявок администраций поселений, фактически потребление электрической энергии больше планируемого</t>
  </si>
  <si>
    <t>ед.</t>
  </si>
  <si>
    <t>количество объектов муниципальной собственности, по которым в текущем финансовом году проведен капитальный (текущий) ремонт</t>
  </si>
  <si>
    <t>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</si>
  <si>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 xml:space="preserve"> перевозка пассажиров по маршруту п. Красное-п. Искателей осуществлена в соответствии со спросом населения в данной услуге</t>
  </si>
  <si>
    <t>количество домов, в которых проведены работы по замене приборов учета</t>
  </si>
  <si>
    <t>количество домов, в которых проведены работы по поверке приборов учета</t>
  </si>
  <si>
    <t>количество земельных участков для водоснабжения, поставленных на учет</t>
  </si>
  <si>
    <t>количество расчищенных участков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</si>
  <si>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</si>
  <si>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</si>
  <si>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количество реконструированных объектов</t>
  </si>
  <si>
    <t>тыс. кв.м.</t>
  </si>
  <si>
    <t>об.</t>
  </si>
  <si>
    <t>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</si>
  <si>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</si>
  <si>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площадь ликвидированного недвижимого имущества, находящегося в муниципальной собственности</t>
  </si>
  <si>
    <t>Прирост численности населения, обеспеченного качественной питьевой водой из систем централизованного водоснабжения, после ввода объекта в эксплуатацию</t>
  </si>
  <si>
    <t>чел.</t>
  </si>
  <si>
    <t>Прирост доли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населения Ненецкого автономного округа</t>
  </si>
  <si>
    <t>Отчет целевых показателей муниципальной программы
"Чистая вода"
(наименование муниципальной программы)
по итогам 2022 года</t>
  </si>
  <si>
    <t>На 2022 год предусмотрено мероприятие по разработке ПСД на строительство водопроводной сети в д. Лабожское. Достижение целевых показателей возможно при реализации строительства водопроводной сети в д. Лабожское.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</si>
  <si>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</si>
  <si>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по факту оказанных услуг</t>
  </si>
  <si>
    <t>Отчет целевых показателей муниципальной программы
"Развитие административной системы местного самоуправления муниципального района "Заполярный район" на 2017-2025 годы"
(наименование муниципальной программы)
по итогам 2023 года</t>
  </si>
  <si>
    <t>Отчет целевых показателей муниципальной программы
"Обеспечение населения муниципального района «Заполярный район» чистой водой на 2021-2030 годы"
(наименование муниципальной программы)
по итогам 2023 года</t>
  </si>
  <si>
    <t>Отчет целевых показателей муниципальной программы
"Развитие энергетики муниципального района «Заполярный район» на 2021-2030 годы"
(наименование муниципальной программы)
по итогам 2023 года</t>
  </si>
  <si>
    <t>Отчет целевых показателей муниципальной программы
"Развитие социальной инфраструктуры и создание комфортных условий проживания на территории                                                                                               муниципального района «Заполярный район»  на 2021-2030 годы"
(наименование муниципальной программы)
по итогам 2023 года</t>
  </si>
  <si>
    <t>Отчет целевых показателей муниципальной программы
"Развитие сельского хозяйства на территории муниципального района «Заполярный район» 
на 2021-2030 годы"
(наименование муниципальной программы)
по итогам 2023 года</t>
  </si>
  <si>
    <t>На 2023 г. было запланировано обучение по программам дополнительного профессионального образования 17 служащих, фактически обучилось 19 работников.</t>
  </si>
  <si>
    <t>На 2023 год было запланировано обучение работников, замещающих долножности, не относящиеся к должностям муниципальной службы - 5 человек. Фактически обучилось 8 работников.</t>
  </si>
  <si>
    <t>по фактическим данным</t>
  </si>
  <si>
    <t>количество разработанных проектов на строительство жилых домов</t>
  </si>
  <si>
    <t>количество разработанных проектов на проведение капитального ремонта дома</t>
  </si>
  <si>
    <t>количество установленных причалов</t>
  </si>
  <si>
    <t>количество установленного водоподготовительного оборудования</t>
  </si>
  <si>
    <t>количество отремонтированного оборудования</t>
  </si>
  <si>
    <t>количество построенных очистных сооружений</t>
  </si>
  <si>
    <t>Фактически выполнено больше, чем планировалось без увеличения объема финансирования</t>
  </si>
  <si>
    <t>Количество быстровозводимых модульных зданий под
объекты коммунальной инфраструктуры</t>
  </si>
  <si>
    <t>Количество поставленных объектов теплоэнергетики</t>
  </si>
  <si>
    <t>Количество котельных, для которых поставлено котельное оборудование</t>
  </si>
  <si>
    <t>в соответствии с фактическими данными и в связи с закрытием бань в период проведения ремонта</t>
  </si>
  <si>
    <t>количество объектов социальной инфраструктуры, в которых проведен ремонт</t>
  </si>
  <si>
    <t>В Омском и Пешском сельсоветах установлено и заменено большее количество светильников, чем планировалось без увеличения объема финансирования</t>
  </si>
  <si>
    <t>плановое значение включает в том числе объем очищенных сточных вод от прочих потребителей, тогда как субсидия на очистку предоставляется только от населения. Отчетный показатель по фактическим данным</t>
  </si>
  <si>
    <t>количество ликвидированных мест размещения отходов</t>
  </si>
  <si>
    <t>финансовое обеспечение природоохранных мероприятий</t>
  </si>
  <si>
    <t>по фактическим данным без увеличения объема финансирования</t>
  </si>
  <si>
    <t>количество приобретенных объектов сельского хозяйства</t>
  </si>
  <si>
    <t>техническая ошибка в плановом значении. Всего сельскохозяйственных предприятий - 3 ед.</t>
  </si>
  <si>
    <t>количество судебных решений и претензий (требований) кредиторов, по которым погашена кредиторская задолженность</t>
  </si>
  <si>
    <t>количество переоборудованных объектов</t>
  </si>
  <si>
    <t xml:space="preserve">Отчет целевых показателей муниципальной программы
 "Обеспечение населения централизованным теплоснабжением в МО "Муниципальный район "Заполярный район" на 2020-2030 годы"
(наименование муниципальной программы)
по итогам 2023 года
</t>
  </si>
  <si>
    <t>количество полученных положительных заключений достоверности сметной стоимости объектов капитального строительства</t>
  </si>
  <si>
    <t>протяженность реконструированных тепловых сетей</t>
  </si>
  <si>
    <t>Исполнение районного бюджета по налоговым и неналоговым доходам</t>
  </si>
  <si>
    <t>не менее 100%</t>
  </si>
  <si>
    <t>+578,1 млн руб.</t>
  </si>
  <si>
    <t>+52,6%</t>
  </si>
  <si>
    <r>
      <t xml:space="preserve">Поступления по </t>
    </r>
    <r>
      <rPr>
        <b/>
        <sz val="10"/>
        <color theme="1"/>
        <rFont val="Times New Roman"/>
        <family val="1"/>
        <charset val="204"/>
      </rPr>
      <t>налоговым и неналоговым доходам</t>
    </r>
    <r>
      <rPr>
        <sz val="10"/>
        <color theme="1"/>
        <rFont val="Times New Roman"/>
        <family val="1"/>
        <charset val="204"/>
      </rPr>
      <t xml:space="preserve"> за 2023 год составили </t>
    </r>
    <r>
      <rPr>
        <b/>
        <sz val="10"/>
        <color theme="1"/>
        <rFont val="Times New Roman"/>
        <family val="1"/>
        <charset val="204"/>
      </rPr>
      <t>1 676 329,8 тыс. руб.</t>
    </r>
    <r>
      <rPr>
        <sz val="10"/>
        <color theme="1"/>
        <rFont val="Times New Roman"/>
        <family val="1"/>
        <charset val="204"/>
      </rPr>
      <t xml:space="preserve"> при плановых показателях 1 098 205,6 тыс. руб. или исполнение составило 152,6%.</t>
    </r>
  </si>
  <si>
    <t>Сверх плана поступили:</t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</si>
  <si>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налог на доходы физических лиц (179,2 млн руб.),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</si>
  <si>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 xml:space="preserve">доходы от использования имущества, находящегося в государственной и муниципальной собственности (372,8 млн руб.), 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</si>
  <si>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штрафы, санкции, возмещение ущерба (14,0 млн руб.),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</si>
  <si>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платежи при пользовании природными ресурсами (8,7 млн руб.),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</si>
  <si>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другие налоговые и неналоговые доходы в общей сумме 3,7 мл. руб.</t>
    </r>
  </si>
  <si>
    <t xml:space="preserve">В то же время не полностью поступили налоги на имущество (0,3 млн руб.) </t>
  </si>
  <si>
    <t>Рост налоговых и неналоговых доходов в районный бюджет муниципального района «Заполярный  район»  к году, предшествующему отчетному</t>
  </si>
  <si>
    <t>да = 1,</t>
  </si>
  <si>
    <t>нет = 0</t>
  </si>
  <si>
    <t>Доля расходов районного бюджета, формируемого в рамках программ, в общем объеме расходов районного бюджета (без учета субвенций из окружного бюджета и иных межбюджетных трансфертов из бюджетов поселений  на исполнение передаваемых полномочий)</t>
  </si>
  <si>
    <t>Не менее 90%</t>
  </si>
  <si>
    <t>+80,3 млн руб.</t>
  </si>
  <si>
    <t>+5,7%</t>
  </si>
  <si>
    <t>На 2023 год расходы районного бюджета в рамках муниципальных программ утверждены в сумме 1 494 128,3 т.р. (95,6% от общего объема расходов без учета субвенций из окружного бюджета и иных межбюджетных трансфертов из бюджетов поселений  на исполнение передаваемых полномочий), кассовое исполнение составило 1 345 504,2 т.р. (95,7%)</t>
  </si>
  <si>
    <t>Отношение объема просроченной кредиторской задолженности районного бюджета к общему объему расходов</t>
  </si>
  <si>
    <t xml:space="preserve">Отношение фактического объема предоставленной поселениям дотации на выравнивание бюджетной обеспеченности к утвержденным плановым значениям </t>
  </si>
  <si>
    <t>Отношение фактического объема предоставленных поселениям иных межбюджетных трансфертов на поддержку мер по обеспечению сбалансированности местных бюджетов к первоначально утвержденным плановым значениям без учета объема, не распределенного между муниципальными бюджетами поселений</t>
  </si>
  <si>
    <t>Размещение на официальном сайте  муниципального района «Заполярный район» в информационно-телекоммуникационной сети "Интернет"  информации о районном бюджете и отчета об исполнении районного бюджета, в том числе в доступной для граждан форме в актуальном формате</t>
  </si>
  <si>
    <t>Размещение информации на едином портале бюджетной системы Российской Федерации в составе, утвержденном Министерством финансов Российской Федерации</t>
  </si>
  <si>
    <t>Выполнение плана контрольных мероприятий по внутреннему муниципальному финансовому контролю</t>
  </si>
  <si>
    <t>Не менее 100,0</t>
  </si>
  <si>
    <t>Отчет целевых показателей муниципальной программы
"Управление финансами в муниципальном районе "Заполярный район" на 2019-2026 годы"
(наименование муниципальной программы)
по итогам 2023 года</t>
  </si>
  <si>
    <t>Численность неработающего населения, прошедшего обучение по вопросам ГО и ЧС (от общей численности официально зарегистрированного неработающего населения на территории Заполярного района)</t>
  </si>
  <si>
    <t>Количество тиражей печатных изданий, баннеров направленных на   профилактическую и информационно-пропагандистскую работу – 3 (из расчета не менее 1000 экз. печатных изданий в 1 тираже, или 1 баннер);</t>
  </si>
  <si>
    <t>тир.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</si>
  <si>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</si>
  <si>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Да – 1</t>
  </si>
  <si>
    <t>Нет - 0</t>
  </si>
  <si>
    <t>Объем резервов материальных ресурсов для предупреждения ЧС  (от объемов, предусмотренных утвержденными номенклатурами)</t>
  </si>
  <si>
    <t>Количество  погибшего, травмированного населения при ЧС, от общего количества проживающего населения на территории Заполярного района</t>
  </si>
  <si>
    <t>Количество погибшего, травмированного населения на водных объектах в местах массового отдыха населения</t>
  </si>
  <si>
    <t>чел</t>
  </si>
  <si>
    <t>Количество муниципальных образований и сельских поселений Ненецкого автономного округа, расположенных на территории Заполярного района, в  которых социально-значимые объекты (места массового пребывания людей) оборудованы техническими средствами защиты антитеррористической направленности</t>
  </si>
  <si>
    <t>Доля нахождения в работоспособном состоянии системы оповещения муниципального района «Заполярный район» НАО в отчетном периоде</t>
  </si>
  <si>
    <t>(не менее 90)</t>
  </si>
  <si>
    <t>Отклонение значений целевого показателя в положительную сторону связано с корректной работой МАСЦО и своевременным  и оперативным реагированием подрядной организацией, обслуживающей МАСЦО, на устранение возникающих неполадок.</t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</si>
  <si>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 , в  которых осуществляется техническое обслуживание и планово-предупредительный ремонт технических средств защиты антитеррористической направленности социально значимых объектов (места массового пребывания людей)</t>
    </r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</si>
  <si>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района, которым оказывается поддержка на выплаты денежного поощрения членам добровольных народных дружин, участвующим в охране общественного порядка</t>
    </r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</si>
  <si>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района, охваченных муниципальной системой оповещения Заполярного района НАО</t>
    </r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</si>
  <si>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района, в которых осуществляется поддержание в постоянной готовности муниципальной системы оповещения Заполярного района, и которые находятся в рабочем состоянии</t>
    </r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</si>
  <si>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района, в  которых муниципальный жилой фонд оборудован противопожарными щитами или огнетушителями</t>
    </r>
  </si>
  <si>
    <r>
      <t xml:space="preserve">Количество 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муниципальных образований и сельских поселений Ненецкого автономного округа, расположенных на территории Заполярного района, которым была оказана финансовая помощь на реализацию первичных мер пожарной безопасности</t>
    </r>
  </si>
  <si>
    <t>Отчет целевых показателей муниципальной программы
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 (наименование муниципальной программы) по итогам 2023 года</t>
  </si>
  <si>
    <t>Отчет целевых показателей муниципальной программы
"Развитие транспортной инфраструктуры муниципального района «Заполярный район» на 2021-2030 годы" 
(наименование муниципальной программы) по итогам 2023 года</t>
  </si>
  <si>
    <t xml:space="preserve">Очистные сооружения в п. Искателелй введены в эксплуататцию в 2020 году. МКУ ЗР "Северное" продолжаются судебные разбирательства с подрядчиком ЗАО "СПИНОКС".  </t>
  </si>
  <si>
    <t>Отчет целевых показателей муниципальной программы
"Развитие коммунальной инфраструктуры муниципального района «Заполярный район» на 2020-2030 годы"
(наименование муниципальной программы) по итогам 2023 года</t>
  </si>
  <si>
    <t>количество объектов, в отношении которых проводятся кадастровые работы</t>
  </si>
  <si>
    <t>Отчет целевых показателей муниципальной программы
"Управление муниципальным имуществом муниципального района "Заполярный район" на 2022-2030 годы"
(наименование муниципальной программы) по итогам 2023 года</t>
  </si>
  <si>
    <t>количество объектов муниципальной собственности, оснащенных средствами обеспечения пожарной безопасности</t>
  </si>
  <si>
    <t>количество помещений муниципальной собственности, оснащенных средствами антитеррористической защищенности</t>
  </si>
  <si>
    <t>Отчет целевых показателей муниципальной программы
"Безопасность на территории муниципального района «Заполярный район» на 2019-2030 годы"
(наименование муниципальной программы) по итогам 2023 года</t>
  </si>
  <si>
    <t>не исполнено мероприятие по  по изготовлению, доставке и монтажу быстровозводимого здания ДЭС в п. Хорей-Вер (п. 13 пояснительной записки к муниципальной программе)</t>
  </si>
  <si>
    <t>нет кассового расхода по Тиманскому сельсовету. (п. 7 пояснительной записки к муниципальной программе)</t>
  </si>
  <si>
    <t>Расчет показателя зависит от введенного на территории Заполярного района жилья и подлежащего сносу. Разница в связи с отклонением фактических показателей от плановых введенного жилья и подлежащего сносу в п. Искателей.</t>
  </si>
  <si>
    <t>не исполнено мероприятие по капитальному ремонту внутридомовых инженерных сетей горячего и холодного водоснабжения многоквартирного жилого дома № 5 по ул. Дубровина в п. Амдерма (п. 25 пояснительной записки к муниципальной программе)</t>
  </si>
  <si>
    <t>выполнены, но не оплачены работы по замене приборов учета в жилищном фонде п. Амдерма (п. 29,30 пояснительной записки к муниципальной программе)</t>
  </si>
  <si>
    <t>мероприятие по поверке оборудования узла учета тепловой энергии многоквартирного жилого дома № 32 в с. Великовисочное фактически выполнено, но не оплачено, в связи с этим данный показатель по очету "0" (п. 31 пояснительной записки к муниципальной программе)</t>
  </si>
  <si>
    <t>не исполнено мероприятие по реконструкции гаража (пристройки) для большегрузных машин в п. Харута (п. 10 пояснительной записки к муниципальной программе)</t>
  </si>
  <si>
    <t>средства не использованы, т.к. исполнительным органом НАО не утвержден  план природоохранных мероприятий (п. 9 пояснительной записки к муниципальной программе)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</si>
</sst>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0.0%"/>
    <numFmt numFmtId="167" formatCode="0.000"/>
    <numFmt numFmtId="168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</cellStyleXfs>
  <cellXfs count="127">
    <xf numFmtId="0" fontId="0" fillId="0" borderId="0" xfId="0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165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2" fillId="0" borderId="1" xfId="6" applyFont="1" applyFill="1" applyBorder="1" applyAlignment="1">
      <alignment wrapText="1"/>
    </xf>
    <xf numFmtId="0" fontId="2" fillId="0" borderId="1" xfId="6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wrapText="1"/>
    </xf>
    <xf numFmtId="0" fontId="7" fillId="0" borderId="1" xfId="6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6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6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Border="1"/>
    <xf numFmtId="0" fontId="2" fillId="0" borderId="1" xfId="6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165" fontId="8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2" fillId="0" borderId="6" xfId="6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6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6"/>
    <cellStyle name="Обычный 3" xfId="2"/>
    <cellStyle name="Обычный 4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90" zoomScaleNormal="70" zoomScaleSheetLayoutView="90" workbookViewId="0">
      <selection activeCell="A23" sqref="A23"/>
    </sheetView>
  </sheetViews>
  <sheetFormatPr defaultRowHeight="15" x14ac:dyDescent="0.25"/>
  <cols>
    <col min="1" max="1" width="39.7109375" customWidth="1"/>
    <col min="2" max="2" width="15" customWidth="1"/>
    <col min="3" max="3" width="13.42578125" customWidth="1"/>
    <col min="4" max="4" width="14" customWidth="1"/>
    <col min="5" max="5" width="15.140625" customWidth="1"/>
    <col min="6" max="6" width="18.5703125" customWidth="1"/>
    <col min="7" max="7" width="61.140625" customWidth="1"/>
  </cols>
  <sheetData>
    <row r="1" spans="1:7" x14ac:dyDescent="0.25">
      <c r="A1" s="108" t="s">
        <v>139</v>
      </c>
      <c r="B1" s="109"/>
      <c r="C1" s="109"/>
      <c r="D1" s="109"/>
      <c r="E1" s="109"/>
      <c r="F1" s="109"/>
      <c r="G1" s="109"/>
    </row>
    <row r="2" spans="1:7" x14ac:dyDescent="0.25">
      <c r="A2" s="109"/>
      <c r="B2" s="109"/>
      <c r="C2" s="109"/>
      <c r="D2" s="109"/>
      <c r="E2" s="109"/>
      <c r="F2" s="109"/>
      <c r="G2" s="109"/>
    </row>
    <row r="3" spans="1:7" x14ac:dyDescent="0.25">
      <c r="A3" s="109"/>
      <c r="B3" s="109"/>
      <c r="C3" s="109"/>
      <c r="D3" s="109"/>
      <c r="E3" s="109"/>
      <c r="F3" s="109"/>
      <c r="G3" s="109"/>
    </row>
    <row r="4" spans="1:7" x14ac:dyDescent="0.25">
      <c r="A4" s="109"/>
      <c r="B4" s="109"/>
      <c r="C4" s="109"/>
      <c r="D4" s="109"/>
      <c r="E4" s="109"/>
      <c r="F4" s="109"/>
      <c r="G4" s="109"/>
    </row>
    <row r="5" spans="1:7" x14ac:dyDescent="0.25">
      <c r="A5" s="109"/>
      <c r="B5" s="109"/>
      <c r="C5" s="109"/>
      <c r="D5" s="109"/>
      <c r="E5" s="109"/>
      <c r="F5" s="109"/>
      <c r="G5" s="109"/>
    </row>
    <row r="6" spans="1:7" ht="15.75" x14ac:dyDescent="0.25">
      <c r="A6" s="1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2" t="s">
        <v>6</v>
      </c>
      <c r="D8" s="2" t="s">
        <v>7</v>
      </c>
      <c r="E8" s="110"/>
      <c r="F8" s="110"/>
      <c r="G8" s="110"/>
    </row>
    <row r="9" spans="1:7" ht="15.75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</row>
    <row r="10" spans="1:7" ht="31.5" customHeight="1" x14ac:dyDescent="0.25">
      <c r="A10" s="110" t="s">
        <v>137</v>
      </c>
      <c r="B10" s="110"/>
      <c r="C10" s="110"/>
      <c r="D10" s="110"/>
      <c r="E10" s="110"/>
      <c r="F10" s="110"/>
      <c r="G10" s="110"/>
    </row>
    <row r="11" spans="1:7" ht="31.5" customHeight="1" x14ac:dyDescent="0.25">
      <c r="A11" s="112" t="s">
        <v>8</v>
      </c>
      <c r="B11" s="113"/>
      <c r="C11" s="113"/>
      <c r="D11" s="113"/>
      <c r="E11" s="113"/>
      <c r="F11" s="113"/>
      <c r="G11" s="114"/>
    </row>
    <row r="12" spans="1:7" ht="30" x14ac:dyDescent="0.25">
      <c r="A12" s="60" t="s">
        <v>97</v>
      </c>
      <c r="B12" s="2" t="s">
        <v>9</v>
      </c>
      <c r="C12" s="5">
        <v>100</v>
      </c>
      <c r="D12" s="20">
        <v>99.2</v>
      </c>
      <c r="E12" s="22">
        <f>D12-C12</f>
        <v>-0.79999999999999716</v>
      </c>
      <c r="F12" s="4">
        <f>D12/C12</f>
        <v>0.99199999999999999</v>
      </c>
      <c r="G12" s="58" t="s">
        <v>93</v>
      </c>
    </row>
    <row r="13" spans="1:7" ht="45" x14ac:dyDescent="0.25">
      <c r="A13" s="60" t="s">
        <v>96</v>
      </c>
      <c r="B13" s="2" t="s">
        <v>9</v>
      </c>
      <c r="C13" s="5">
        <v>100</v>
      </c>
      <c r="D13" s="20">
        <v>99.2</v>
      </c>
      <c r="E13" s="22">
        <f>D13-C13</f>
        <v>-0.79999999999999716</v>
      </c>
      <c r="F13" s="4">
        <f>D13/C13</f>
        <v>0.99199999999999999</v>
      </c>
      <c r="G13" s="2" t="s">
        <v>93</v>
      </c>
    </row>
    <row r="14" spans="1:7" ht="60" x14ac:dyDescent="0.25">
      <c r="A14" s="60" t="s">
        <v>98</v>
      </c>
      <c r="B14" s="6" t="s">
        <v>9</v>
      </c>
      <c r="C14" s="5">
        <v>95.5</v>
      </c>
      <c r="D14" s="20">
        <v>95.5</v>
      </c>
      <c r="E14" s="22">
        <f>D14-C14</f>
        <v>0</v>
      </c>
      <c r="F14" s="4">
        <f>D14/C14</f>
        <v>1</v>
      </c>
      <c r="G14" s="6"/>
    </row>
    <row r="15" spans="1:7" s="21" customFormat="1" ht="75" x14ac:dyDescent="0.25">
      <c r="A15" s="60" t="s">
        <v>99</v>
      </c>
      <c r="B15" s="33" t="s">
        <v>9</v>
      </c>
      <c r="C15" s="5">
        <v>38.6</v>
      </c>
      <c r="D15" s="5">
        <v>43.2</v>
      </c>
      <c r="E15" s="22">
        <f>D15-C15</f>
        <v>4.6000000000000014</v>
      </c>
      <c r="F15" s="4">
        <f>D15/C15</f>
        <v>1.1191709844559585</v>
      </c>
      <c r="G15" s="5" t="s">
        <v>144</v>
      </c>
    </row>
    <row r="16" spans="1:7" ht="125.25" customHeight="1" x14ac:dyDescent="0.25">
      <c r="A16" s="60" t="s">
        <v>100</v>
      </c>
      <c r="B16" s="6" t="s">
        <v>9</v>
      </c>
      <c r="C16" s="5">
        <v>17.899999999999999</v>
      </c>
      <c r="D16" s="63">
        <v>28.6</v>
      </c>
      <c r="E16" s="22">
        <f t="shared" ref="E16:E18" si="0">D16-C16</f>
        <v>10.700000000000003</v>
      </c>
      <c r="F16" s="4">
        <f t="shared" ref="F16:F18" si="1">D16/C16</f>
        <v>1.5977653631284918</v>
      </c>
      <c r="G16" s="6" t="s">
        <v>145</v>
      </c>
    </row>
    <row r="17" spans="1:7" ht="75" x14ac:dyDescent="0.25">
      <c r="A17" s="60" t="s">
        <v>101</v>
      </c>
      <c r="B17" s="6" t="s">
        <v>9</v>
      </c>
      <c r="C17" s="5">
        <v>100</v>
      </c>
      <c r="D17" s="20">
        <v>100</v>
      </c>
      <c r="E17" s="22">
        <f t="shared" si="0"/>
        <v>0</v>
      </c>
      <c r="F17" s="4">
        <f t="shared" si="1"/>
        <v>1</v>
      </c>
      <c r="G17" s="17"/>
    </row>
    <row r="18" spans="1:7" ht="90" x14ac:dyDescent="0.25">
      <c r="A18" s="61" t="s">
        <v>102</v>
      </c>
      <c r="B18" s="6" t="s">
        <v>9</v>
      </c>
      <c r="C18" s="63">
        <v>100</v>
      </c>
      <c r="D18" s="20">
        <v>94.1</v>
      </c>
      <c r="E18" s="22">
        <f t="shared" si="0"/>
        <v>-5.9000000000000057</v>
      </c>
      <c r="F18" s="4">
        <f t="shared" si="1"/>
        <v>0.94099999999999995</v>
      </c>
      <c r="G18" s="79" t="s">
        <v>93</v>
      </c>
    </row>
    <row r="19" spans="1:7" s="7" customFormat="1" ht="15.75" x14ac:dyDescent="0.25">
      <c r="A19" s="110" t="s">
        <v>10</v>
      </c>
      <c r="B19" s="110"/>
      <c r="C19" s="110"/>
      <c r="D19" s="110"/>
      <c r="E19" s="110"/>
      <c r="F19" s="110"/>
      <c r="G19" s="110"/>
    </row>
    <row r="20" spans="1:7" s="7" customFormat="1" ht="30" x14ac:dyDescent="0.25">
      <c r="A20" s="47" t="s">
        <v>103</v>
      </c>
      <c r="B20" s="11" t="s">
        <v>9</v>
      </c>
      <c r="C20" s="20">
        <v>100</v>
      </c>
      <c r="D20" s="20">
        <v>98.3</v>
      </c>
      <c r="E20" s="22">
        <f>D20-C20</f>
        <v>-1.7000000000000028</v>
      </c>
      <c r="F20" s="4">
        <f t="shared" ref="F20:F21" si="2">D20/C20</f>
        <v>0.98299999999999998</v>
      </c>
      <c r="G20" s="77" t="s">
        <v>93</v>
      </c>
    </row>
    <row r="21" spans="1:7" s="7" customFormat="1" ht="75" x14ac:dyDescent="0.25">
      <c r="A21" s="47" t="s">
        <v>104</v>
      </c>
      <c r="B21" s="27" t="s">
        <v>31</v>
      </c>
      <c r="C21" s="5">
        <v>16</v>
      </c>
      <c r="D21" s="63">
        <v>26</v>
      </c>
      <c r="E21" s="8">
        <f t="shared" ref="E21" si="3">D21-C21</f>
        <v>10</v>
      </c>
      <c r="F21" s="4">
        <f t="shared" si="2"/>
        <v>1.625</v>
      </c>
      <c r="G21" s="10" t="s">
        <v>138</v>
      </c>
    </row>
    <row r="22" spans="1:7" s="9" customFormat="1" ht="15.75" x14ac:dyDescent="0.25">
      <c r="A22" s="110" t="s">
        <v>11</v>
      </c>
      <c r="B22" s="110"/>
      <c r="C22" s="110"/>
      <c r="D22" s="110"/>
      <c r="E22" s="110"/>
      <c r="F22" s="110"/>
      <c r="G22" s="110"/>
    </row>
    <row r="23" spans="1:7" s="9" customFormat="1" ht="75" x14ac:dyDescent="0.25">
      <c r="A23" s="47" t="s">
        <v>105</v>
      </c>
      <c r="B23" s="27" t="s">
        <v>31</v>
      </c>
      <c r="C23" s="27">
        <v>180</v>
      </c>
      <c r="D23" s="12">
        <v>283</v>
      </c>
      <c r="E23" s="8">
        <f t="shared" ref="E23:E27" si="4">D23-C23</f>
        <v>103</v>
      </c>
      <c r="F23" s="4">
        <f t="shared" ref="F23:F27" si="5">D23/C23</f>
        <v>1.5722222222222222</v>
      </c>
      <c r="G23" s="5" t="s">
        <v>40</v>
      </c>
    </row>
    <row r="24" spans="1:7" s="9" customFormat="1" ht="75" x14ac:dyDescent="0.25">
      <c r="A24" s="47" t="s">
        <v>106</v>
      </c>
      <c r="B24" s="27" t="s">
        <v>31</v>
      </c>
      <c r="C24" s="27">
        <v>93</v>
      </c>
      <c r="D24" s="12">
        <v>86</v>
      </c>
      <c r="E24" s="8">
        <f t="shared" si="4"/>
        <v>-7</v>
      </c>
      <c r="F24" s="4">
        <f t="shared" si="5"/>
        <v>0.92473118279569888</v>
      </c>
      <c r="G24" s="5" t="s">
        <v>146</v>
      </c>
    </row>
    <row r="25" spans="1:7" s="9" customFormat="1" ht="45" x14ac:dyDescent="0.25">
      <c r="A25" s="47" t="s">
        <v>107</v>
      </c>
      <c r="B25" s="27" t="s">
        <v>31</v>
      </c>
      <c r="C25" s="5">
        <v>25</v>
      </c>
      <c r="D25" s="12">
        <v>25</v>
      </c>
      <c r="E25" s="8">
        <f t="shared" si="4"/>
        <v>0</v>
      </c>
      <c r="F25" s="4">
        <f t="shared" si="5"/>
        <v>1</v>
      </c>
      <c r="G25" s="14"/>
    </row>
    <row r="26" spans="1:7" s="9" customFormat="1" ht="45" x14ac:dyDescent="0.25">
      <c r="A26" s="47" t="s">
        <v>108</v>
      </c>
      <c r="B26" s="27" t="s">
        <v>32</v>
      </c>
      <c r="C26" s="5">
        <v>1500</v>
      </c>
      <c r="D26" s="12">
        <v>490.2</v>
      </c>
      <c r="E26" s="8">
        <f t="shared" si="4"/>
        <v>-1009.8</v>
      </c>
      <c r="F26" s="4">
        <f>D26/C26</f>
        <v>0.32679999999999998</v>
      </c>
      <c r="G26" s="34" t="s">
        <v>41</v>
      </c>
    </row>
    <row r="27" spans="1:7" s="9" customFormat="1" ht="45" x14ac:dyDescent="0.25">
      <c r="A27" s="47" t="s">
        <v>109</v>
      </c>
      <c r="B27" s="27" t="s">
        <v>33</v>
      </c>
      <c r="C27" s="5">
        <v>100</v>
      </c>
      <c r="D27" s="12">
        <v>0</v>
      </c>
      <c r="E27" s="31">
        <f t="shared" si="4"/>
        <v>-100</v>
      </c>
      <c r="F27" s="32">
        <f t="shared" si="5"/>
        <v>0</v>
      </c>
      <c r="G27" s="35" t="s">
        <v>41</v>
      </c>
    </row>
    <row r="28" spans="1:7" s="9" customFormat="1" ht="45" x14ac:dyDescent="0.25">
      <c r="A28" s="47" t="s">
        <v>110</v>
      </c>
      <c r="B28" s="27" t="s">
        <v>34</v>
      </c>
      <c r="C28" s="5" t="s">
        <v>12</v>
      </c>
      <c r="D28" s="12" t="s">
        <v>12</v>
      </c>
      <c r="E28" s="8" t="s">
        <v>13</v>
      </c>
      <c r="F28" s="4" t="s">
        <v>13</v>
      </c>
      <c r="G28" s="26"/>
    </row>
    <row r="29" spans="1:7" s="13" customFormat="1" ht="15.75" x14ac:dyDescent="0.25">
      <c r="A29" s="110" t="s">
        <v>14</v>
      </c>
      <c r="B29" s="110"/>
      <c r="C29" s="110"/>
      <c r="D29" s="110"/>
      <c r="E29" s="110"/>
      <c r="F29" s="110"/>
      <c r="G29" s="110"/>
    </row>
    <row r="30" spans="1:7" s="13" customFormat="1" ht="30" x14ac:dyDescent="0.25">
      <c r="A30" s="62" t="s">
        <v>111</v>
      </c>
      <c r="B30" s="27" t="s">
        <v>31</v>
      </c>
      <c r="C30" s="5">
        <v>10</v>
      </c>
      <c r="D30" s="12">
        <v>10</v>
      </c>
      <c r="E30" s="8">
        <f t="shared" ref="E30:E31" si="6">D30-C30</f>
        <v>0</v>
      </c>
      <c r="F30" s="4">
        <f t="shared" ref="F30" si="7">D30/C30</f>
        <v>1</v>
      </c>
      <c r="G30" s="26"/>
    </row>
    <row r="31" spans="1:7" s="13" customFormat="1" ht="15.75" x14ac:dyDescent="0.25">
      <c r="A31" s="62" t="s">
        <v>112</v>
      </c>
      <c r="B31" s="27" t="s">
        <v>35</v>
      </c>
      <c r="C31" s="5">
        <v>20</v>
      </c>
      <c r="D31" s="12">
        <v>146</v>
      </c>
      <c r="E31" s="8">
        <f t="shared" si="6"/>
        <v>126</v>
      </c>
      <c r="F31" s="4">
        <f>D31/C31</f>
        <v>7.3</v>
      </c>
      <c r="G31" s="5" t="s">
        <v>146</v>
      </c>
    </row>
    <row r="32" spans="1:7" s="15" customFormat="1" ht="30.75" customHeight="1" x14ac:dyDescent="0.25">
      <c r="A32" s="111" t="s">
        <v>15</v>
      </c>
      <c r="B32" s="111"/>
      <c r="C32" s="111"/>
      <c r="D32" s="111"/>
      <c r="E32" s="111"/>
      <c r="F32" s="111"/>
      <c r="G32" s="111"/>
    </row>
    <row r="33" spans="1:7" s="15" customFormat="1" ht="78.75" x14ac:dyDescent="0.25">
      <c r="A33" s="26" t="s">
        <v>16</v>
      </c>
      <c r="B33" s="27" t="s">
        <v>36</v>
      </c>
      <c r="C33" s="20">
        <v>290</v>
      </c>
      <c r="D33" s="12">
        <v>264.3</v>
      </c>
      <c r="E33" s="8">
        <f t="shared" ref="E33:E34" si="8">D33-C33</f>
        <v>-25.699999999999989</v>
      </c>
      <c r="F33" s="4">
        <f t="shared" ref="F33" si="9">D33/C33</f>
        <v>0.91137931034482766</v>
      </c>
      <c r="G33" s="26" t="s">
        <v>115</v>
      </c>
    </row>
    <row r="34" spans="1:7" s="15" customFormat="1" ht="63" x14ac:dyDescent="0.25">
      <c r="A34" s="26" t="s">
        <v>17</v>
      </c>
      <c r="B34" s="27" t="s">
        <v>37</v>
      </c>
      <c r="C34" s="64">
        <v>3925.3</v>
      </c>
      <c r="D34" s="12">
        <v>3503.7</v>
      </c>
      <c r="E34" s="8">
        <f t="shared" si="8"/>
        <v>-421.60000000000036</v>
      </c>
      <c r="F34" s="4">
        <f>D34/C34</f>
        <v>0.89259419662191419</v>
      </c>
      <c r="G34" s="26" t="s">
        <v>114</v>
      </c>
    </row>
    <row r="35" spans="1:7" s="15" customFormat="1" ht="63" x14ac:dyDescent="0.25">
      <c r="A35" s="26" t="s">
        <v>18</v>
      </c>
      <c r="B35" s="26"/>
      <c r="C35" s="5"/>
      <c r="D35" s="12"/>
      <c r="E35" s="8"/>
      <c r="F35" s="4"/>
      <c r="G35" s="16"/>
    </row>
    <row r="36" spans="1:7" ht="60" customHeight="1" x14ac:dyDescent="0.25">
      <c r="A36" s="28" t="s">
        <v>19</v>
      </c>
      <c r="B36" s="27" t="s">
        <v>38</v>
      </c>
      <c r="C36" s="5">
        <v>219.06</v>
      </c>
      <c r="D36" s="12">
        <v>219.06</v>
      </c>
      <c r="E36" s="8">
        <f t="shared" ref="E36:E38" si="10">D36-C36</f>
        <v>0</v>
      </c>
      <c r="F36" s="4">
        <f>D36/C36</f>
        <v>1</v>
      </c>
      <c r="G36" s="105" t="s">
        <v>42</v>
      </c>
    </row>
    <row r="37" spans="1:7" ht="15.75" x14ac:dyDescent="0.25">
      <c r="A37" s="28" t="s">
        <v>20</v>
      </c>
      <c r="B37" s="27" t="s">
        <v>39</v>
      </c>
      <c r="C37" s="5">
        <v>24</v>
      </c>
      <c r="D37" s="12">
        <v>24</v>
      </c>
      <c r="E37" s="8">
        <f t="shared" si="10"/>
        <v>0</v>
      </c>
      <c r="F37" s="4">
        <f>D37/C37</f>
        <v>1</v>
      </c>
      <c r="G37" s="106"/>
    </row>
    <row r="38" spans="1:7" ht="15.75" x14ac:dyDescent="0.25">
      <c r="A38" s="28" t="s">
        <v>21</v>
      </c>
      <c r="B38" s="27" t="s">
        <v>39</v>
      </c>
      <c r="C38" s="20">
        <v>247.4</v>
      </c>
      <c r="D38" s="12">
        <v>327.7</v>
      </c>
      <c r="E38" s="8">
        <f t="shared" si="10"/>
        <v>80.299999999999983</v>
      </c>
      <c r="F38" s="4">
        <f>D38/C38</f>
        <v>1.3245755860953921</v>
      </c>
      <c r="G38" s="106"/>
    </row>
    <row r="39" spans="1:7" s="21" customFormat="1" ht="15.75" x14ac:dyDescent="0.25">
      <c r="A39" s="28" t="s">
        <v>113</v>
      </c>
      <c r="B39" s="27" t="s">
        <v>39</v>
      </c>
      <c r="C39" s="20">
        <v>64.900000000000006</v>
      </c>
      <c r="D39" s="12">
        <v>55.2</v>
      </c>
      <c r="E39" s="8">
        <f t="shared" ref="E39" si="11">D39-C39</f>
        <v>-9.7000000000000028</v>
      </c>
      <c r="F39" s="4">
        <f>D39/C39</f>
        <v>0.85053929121725724</v>
      </c>
      <c r="G39" s="107"/>
    </row>
    <row r="40" spans="1:7" s="18" customFormat="1" ht="78.75" x14ac:dyDescent="0.25">
      <c r="A40" s="26" t="s">
        <v>22</v>
      </c>
      <c r="B40" s="26" t="s">
        <v>9</v>
      </c>
      <c r="C40" s="5">
        <v>100</v>
      </c>
      <c r="D40" s="25">
        <v>100</v>
      </c>
      <c r="E40" s="22">
        <f>D40-C40</f>
        <v>0</v>
      </c>
      <c r="F40" s="4">
        <f t="shared" ref="F40:F41" si="12">D40/C40</f>
        <v>1</v>
      </c>
      <c r="G40" s="19"/>
    </row>
    <row r="41" spans="1:7" s="18" customFormat="1" ht="94.5" x14ac:dyDescent="0.25">
      <c r="A41" s="16" t="s">
        <v>23</v>
      </c>
      <c r="B41" s="16" t="s">
        <v>9</v>
      </c>
      <c r="C41" s="5">
        <v>100</v>
      </c>
      <c r="D41" s="25">
        <v>83.6</v>
      </c>
      <c r="E41" s="22">
        <f>D41-C41</f>
        <v>-16.400000000000006</v>
      </c>
      <c r="F41" s="4">
        <f t="shared" si="12"/>
        <v>0.83599999999999997</v>
      </c>
      <c r="G41" s="19" t="s">
        <v>93</v>
      </c>
    </row>
  </sheetData>
  <mergeCells count="14">
    <mergeCell ref="G36:G39"/>
    <mergeCell ref="A1:G5"/>
    <mergeCell ref="A19:G19"/>
    <mergeCell ref="A7:A8"/>
    <mergeCell ref="B7:B8"/>
    <mergeCell ref="C7:D7"/>
    <mergeCell ref="E7:E8"/>
    <mergeCell ref="F7:F8"/>
    <mergeCell ref="G7:G8"/>
    <mergeCell ref="A22:G22"/>
    <mergeCell ref="A29:G29"/>
    <mergeCell ref="A32:G32"/>
    <mergeCell ref="A10:G10"/>
    <mergeCell ref="A11:G11"/>
  </mergeCells>
  <pageMargins left="0.7" right="0.7" top="0.75" bottom="0.75" header="0.3" footer="0.3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80" zoomScaleNormal="70" zoomScaleSheetLayoutView="80" workbookViewId="0">
      <selection activeCell="G10" sqref="G10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45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17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36" t="s">
        <v>6</v>
      </c>
      <c r="D8" s="36" t="s">
        <v>7</v>
      </c>
      <c r="E8" s="110"/>
      <c r="F8" s="110"/>
      <c r="G8" s="110"/>
    </row>
    <row r="9" spans="1:7" ht="15.75" x14ac:dyDescent="0.25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</row>
    <row r="10" spans="1:7" ht="94.5" x14ac:dyDescent="0.25">
      <c r="A10" s="36" t="s">
        <v>46</v>
      </c>
      <c r="B10" s="36" t="s">
        <v>9</v>
      </c>
      <c r="C10" s="42">
        <v>0.47699999999999998</v>
      </c>
      <c r="D10" s="12">
        <v>0</v>
      </c>
      <c r="E10" s="8">
        <f t="shared" ref="E10" si="0">D10-C10</f>
        <v>-0.47699999999999998</v>
      </c>
      <c r="F10" s="4">
        <f t="shared" ref="F10" si="1">D10/C10</f>
        <v>0</v>
      </c>
      <c r="G10" s="36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5"/>
  <sheetViews>
    <sheetView view="pageBreakPreview" zoomScale="80" zoomScaleNormal="70" zoomScaleSheetLayoutView="80" workbookViewId="0">
      <selection activeCell="G15" sqref="G15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143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17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56" t="s">
        <v>6</v>
      </c>
      <c r="D8" s="56" t="s">
        <v>7</v>
      </c>
      <c r="E8" s="110"/>
      <c r="F8" s="110"/>
      <c r="G8" s="110"/>
    </row>
    <row r="9" spans="1:7" ht="15.75" x14ac:dyDescent="0.25">
      <c r="A9" s="56">
        <v>1</v>
      </c>
      <c r="B9" s="56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</row>
    <row r="10" spans="1:7" ht="69" customHeight="1" x14ac:dyDescent="0.25">
      <c r="A10" s="48" t="s">
        <v>88</v>
      </c>
      <c r="B10" s="24" t="s">
        <v>92</v>
      </c>
      <c r="C10" s="92">
        <v>187</v>
      </c>
      <c r="D10" s="94">
        <v>188</v>
      </c>
      <c r="E10" s="8">
        <f t="shared" ref="E10:E15" si="0">D10-C10</f>
        <v>1</v>
      </c>
      <c r="F10" s="4">
        <f t="shared" ref="F10:F15" si="1">D10/C10</f>
        <v>1.0053475935828877</v>
      </c>
      <c r="G10" s="80" t="s">
        <v>163</v>
      </c>
    </row>
    <row r="11" spans="1:7" ht="69" customHeight="1" x14ac:dyDescent="0.25">
      <c r="A11" s="48" t="s">
        <v>164</v>
      </c>
      <c r="B11" s="24" t="s">
        <v>28</v>
      </c>
      <c r="C11" s="92">
        <v>1</v>
      </c>
      <c r="D11" s="94">
        <v>1</v>
      </c>
      <c r="E11" s="8">
        <f t="shared" ref="E11" si="2">D11-C11</f>
        <v>0</v>
      </c>
      <c r="F11" s="4">
        <f t="shared" ref="F11" si="3">D11/C11</f>
        <v>1</v>
      </c>
      <c r="G11" s="80"/>
    </row>
    <row r="12" spans="1:7" ht="78.75" x14ac:dyDescent="0.25">
      <c r="A12" s="51" t="s">
        <v>89</v>
      </c>
      <c r="B12" s="53" t="s">
        <v>28</v>
      </c>
      <c r="C12" s="52">
        <v>10</v>
      </c>
      <c r="D12" s="75">
        <v>10</v>
      </c>
      <c r="E12" s="22">
        <f t="shared" si="0"/>
        <v>0</v>
      </c>
      <c r="F12" s="4">
        <f t="shared" si="1"/>
        <v>1</v>
      </c>
      <c r="G12" s="80"/>
    </row>
    <row r="13" spans="1:7" ht="59.25" customHeight="1" x14ac:dyDescent="0.25">
      <c r="A13" s="51" t="s">
        <v>90</v>
      </c>
      <c r="B13" s="53" t="s">
        <v>28</v>
      </c>
      <c r="C13" s="52">
        <v>6</v>
      </c>
      <c r="D13" s="75">
        <v>3</v>
      </c>
      <c r="E13" s="22">
        <f t="shared" si="0"/>
        <v>-3</v>
      </c>
      <c r="F13" s="4">
        <f t="shared" si="1"/>
        <v>0.5</v>
      </c>
      <c r="G13" s="5" t="s">
        <v>165</v>
      </c>
    </row>
    <row r="14" spans="1:7" ht="63" x14ac:dyDescent="0.25">
      <c r="A14" s="48" t="s">
        <v>91</v>
      </c>
      <c r="B14" s="24" t="s">
        <v>92</v>
      </c>
      <c r="C14" s="52">
        <v>59.5</v>
      </c>
      <c r="D14" s="94">
        <v>61.5</v>
      </c>
      <c r="E14" s="22">
        <f t="shared" si="0"/>
        <v>2</v>
      </c>
      <c r="F14" s="4">
        <f t="shared" si="1"/>
        <v>1.0336134453781514</v>
      </c>
      <c r="G14" s="59" t="s">
        <v>163</v>
      </c>
    </row>
    <row r="15" spans="1:7" ht="78.75" x14ac:dyDescent="0.25">
      <c r="A15" s="93" t="s">
        <v>166</v>
      </c>
      <c r="B15" s="53" t="s">
        <v>28</v>
      </c>
      <c r="C15" s="52">
        <v>1</v>
      </c>
      <c r="D15" s="95">
        <v>1</v>
      </c>
      <c r="E15" s="23">
        <f t="shared" si="0"/>
        <v>0</v>
      </c>
      <c r="F15" s="3">
        <f t="shared" si="1"/>
        <v>1</v>
      </c>
      <c r="G15" s="17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9"/>
  <sheetViews>
    <sheetView view="pageBreakPreview" topLeftCell="A4" zoomScale="80" zoomScaleNormal="70" zoomScaleSheetLayoutView="80" workbookViewId="0">
      <selection activeCell="G13" sqref="G13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224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42.75" customHeight="1" x14ac:dyDescent="0.25">
      <c r="A6" s="110" t="s">
        <v>0</v>
      </c>
      <c r="B6" s="110" t="s">
        <v>1</v>
      </c>
      <c r="C6" s="110" t="s">
        <v>2</v>
      </c>
      <c r="D6" s="110"/>
      <c r="E6" s="110" t="s">
        <v>3</v>
      </c>
      <c r="F6" s="110" t="s">
        <v>4</v>
      </c>
      <c r="G6" s="110" t="s">
        <v>5</v>
      </c>
    </row>
    <row r="7" spans="1:7" ht="15.75" x14ac:dyDescent="0.25">
      <c r="A7" s="110"/>
      <c r="B7" s="110"/>
      <c r="C7" s="66" t="s">
        <v>6</v>
      </c>
      <c r="D7" s="66" t="s">
        <v>7</v>
      </c>
      <c r="E7" s="110"/>
      <c r="F7" s="110"/>
      <c r="G7" s="110"/>
    </row>
    <row r="8" spans="1:7" ht="15.75" x14ac:dyDescent="0.25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</row>
    <row r="9" spans="1:7" ht="30" x14ac:dyDescent="0.25">
      <c r="A9" s="60" t="s">
        <v>94</v>
      </c>
      <c r="B9" s="27" t="s">
        <v>116</v>
      </c>
      <c r="C9" s="27">
        <v>1</v>
      </c>
      <c r="D9" s="71">
        <v>1</v>
      </c>
      <c r="E9" s="8">
        <f t="shared" ref="E9:E14" si="0">D9-C9</f>
        <v>0</v>
      </c>
      <c r="F9" s="4">
        <f t="shared" ref="F9:F14" si="1">D9/C9</f>
        <v>1</v>
      </c>
      <c r="G9" s="66"/>
    </row>
    <row r="10" spans="1:7" ht="90" x14ac:dyDescent="0.25">
      <c r="A10" s="60" t="s">
        <v>129</v>
      </c>
      <c r="B10" s="27" t="s">
        <v>116</v>
      </c>
      <c r="C10" s="27">
        <v>2</v>
      </c>
      <c r="D10" s="71">
        <v>2</v>
      </c>
      <c r="E10" s="22">
        <f t="shared" si="0"/>
        <v>0</v>
      </c>
      <c r="F10" s="4">
        <f t="shared" si="1"/>
        <v>1</v>
      </c>
      <c r="G10" s="66"/>
    </row>
    <row r="11" spans="1:7" ht="60" x14ac:dyDescent="0.25">
      <c r="A11" s="60" t="s">
        <v>95</v>
      </c>
      <c r="B11" s="27" t="s">
        <v>116</v>
      </c>
      <c r="C11" s="27">
        <v>10</v>
      </c>
      <c r="D11" s="71">
        <v>10</v>
      </c>
      <c r="E11" s="22">
        <f t="shared" si="0"/>
        <v>0</v>
      </c>
      <c r="F11" s="4">
        <f t="shared" si="1"/>
        <v>1</v>
      </c>
      <c r="G11" s="66"/>
    </row>
    <row r="12" spans="1:7" ht="59.25" customHeight="1" x14ac:dyDescent="0.25">
      <c r="A12" s="65" t="s">
        <v>130</v>
      </c>
      <c r="B12" s="27" t="s">
        <v>116</v>
      </c>
      <c r="C12" s="27">
        <v>1</v>
      </c>
      <c r="D12" s="71">
        <v>1</v>
      </c>
      <c r="E12" s="22">
        <f t="shared" si="0"/>
        <v>0</v>
      </c>
      <c r="F12" s="4">
        <f t="shared" si="1"/>
        <v>1</v>
      </c>
      <c r="G12" s="5"/>
    </row>
    <row r="13" spans="1:7" ht="77.25" customHeight="1" x14ac:dyDescent="0.25">
      <c r="A13" s="65" t="s">
        <v>223</v>
      </c>
      <c r="B13" s="27" t="s">
        <v>128</v>
      </c>
      <c r="C13" s="27">
        <v>4</v>
      </c>
      <c r="D13" s="71">
        <v>4</v>
      </c>
      <c r="E13" s="22">
        <f t="shared" si="0"/>
        <v>0</v>
      </c>
      <c r="F13" s="4">
        <f t="shared" si="1"/>
        <v>1</v>
      </c>
      <c r="G13" s="103"/>
    </row>
    <row r="14" spans="1:7" ht="90" x14ac:dyDescent="0.25">
      <c r="A14" s="65" t="s">
        <v>118</v>
      </c>
      <c r="B14" s="29" t="s">
        <v>9</v>
      </c>
      <c r="C14" s="27">
        <v>100</v>
      </c>
      <c r="D14" s="71">
        <v>83.3</v>
      </c>
      <c r="E14" s="22">
        <f t="shared" si="0"/>
        <v>-16.700000000000003</v>
      </c>
      <c r="F14" s="4">
        <f t="shared" si="1"/>
        <v>0.83299999999999996</v>
      </c>
      <c r="G14" s="102" t="s">
        <v>229</v>
      </c>
    </row>
    <row r="15" spans="1:7" ht="60" x14ac:dyDescent="0.25">
      <c r="A15" s="65" t="s">
        <v>131</v>
      </c>
      <c r="B15" s="29" t="s">
        <v>127</v>
      </c>
      <c r="C15" s="27">
        <v>1.1599999999999999</v>
      </c>
      <c r="D15" s="71">
        <v>1.1599999999999999</v>
      </c>
      <c r="E15" s="22">
        <f t="shared" ref="E15:E19" si="2">D15-C15</f>
        <v>0</v>
      </c>
      <c r="F15" s="4">
        <f t="shared" ref="F15:F19" si="3">D15/C15</f>
        <v>1</v>
      </c>
      <c r="G15" s="17"/>
    </row>
    <row r="16" spans="1:7" ht="75" x14ac:dyDescent="0.25">
      <c r="A16" s="65" t="s">
        <v>117</v>
      </c>
      <c r="B16" s="29" t="s">
        <v>116</v>
      </c>
      <c r="C16" s="27">
        <v>8</v>
      </c>
      <c r="D16" s="71">
        <v>8</v>
      </c>
      <c r="E16" s="22">
        <f t="shared" si="2"/>
        <v>0</v>
      </c>
      <c r="F16" s="4">
        <f t="shared" si="3"/>
        <v>1</v>
      </c>
      <c r="G16" s="49"/>
    </row>
    <row r="17" spans="1:7" ht="30" x14ac:dyDescent="0.25">
      <c r="A17" s="65" t="s">
        <v>167</v>
      </c>
      <c r="B17" s="41" t="s">
        <v>128</v>
      </c>
      <c r="C17" s="41">
        <v>1</v>
      </c>
      <c r="D17" s="71">
        <v>1</v>
      </c>
      <c r="E17" s="22">
        <f t="shared" si="2"/>
        <v>0</v>
      </c>
      <c r="F17" s="4">
        <f t="shared" si="3"/>
        <v>1</v>
      </c>
      <c r="G17" s="17"/>
    </row>
    <row r="18" spans="1:7" ht="75" x14ac:dyDescent="0.25">
      <c r="A18" s="65" t="s">
        <v>225</v>
      </c>
      <c r="B18" s="41" t="s">
        <v>128</v>
      </c>
      <c r="C18" s="41">
        <v>2</v>
      </c>
      <c r="D18" s="71">
        <v>2</v>
      </c>
      <c r="E18" s="22">
        <f t="shared" si="2"/>
        <v>0</v>
      </c>
      <c r="F18" s="4">
        <f t="shared" si="3"/>
        <v>1</v>
      </c>
      <c r="G18" s="17"/>
    </row>
    <row r="19" spans="1:7" ht="75" x14ac:dyDescent="0.25">
      <c r="A19" s="65" t="s">
        <v>226</v>
      </c>
      <c r="B19" s="41" t="s">
        <v>116</v>
      </c>
      <c r="C19" s="41">
        <v>4</v>
      </c>
      <c r="D19" s="71">
        <v>4</v>
      </c>
      <c r="E19" s="22">
        <f t="shared" si="2"/>
        <v>0</v>
      </c>
      <c r="F19" s="4">
        <f t="shared" si="3"/>
        <v>1</v>
      </c>
      <c r="G19" s="17"/>
    </row>
  </sheetData>
  <mergeCells count="7">
    <mergeCell ref="A1:G5"/>
    <mergeCell ref="A6:A7"/>
    <mergeCell ref="B6:B7"/>
    <mergeCell ref="C6:D6"/>
    <mergeCell ref="E6:E7"/>
    <mergeCell ref="F6:F7"/>
    <mergeCell ref="G6:G7"/>
  </mergeCells>
  <pageMargins left="0.7" right="0.7" top="0.75" bottom="0.75" header="0.3" footer="0.3"/>
  <pageSetup paperSize="9" scale="5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2"/>
  <sheetViews>
    <sheetView view="pageBreakPreview" zoomScale="80" zoomScaleNormal="70" zoomScaleSheetLayoutView="80" workbookViewId="0">
      <selection activeCell="D8" sqref="D8"/>
    </sheetView>
  </sheetViews>
  <sheetFormatPr defaultRowHeight="15" x14ac:dyDescent="0.25"/>
  <cols>
    <col min="1" max="1" width="36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42.7109375" style="21" customWidth="1"/>
    <col min="8" max="16384" width="9.140625" style="21"/>
  </cols>
  <sheetData>
    <row r="1" spans="1:7" x14ac:dyDescent="0.25">
      <c r="A1" s="110" t="s">
        <v>227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ht="42.75" customHeight="1" x14ac:dyDescent="0.25">
      <c r="A5" s="110" t="s">
        <v>0</v>
      </c>
      <c r="B5" s="110" t="s">
        <v>1</v>
      </c>
      <c r="C5" s="110" t="s">
        <v>2</v>
      </c>
      <c r="D5" s="110"/>
      <c r="E5" s="110" t="s">
        <v>3</v>
      </c>
      <c r="F5" s="110" t="s">
        <v>4</v>
      </c>
      <c r="G5" s="110" t="s">
        <v>5</v>
      </c>
    </row>
    <row r="6" spans="1:7" ht="15.75" x14ac:dyDescent="0.25">
      <c r="A6" s="120"/>
      <c r="B6" s="120"/>
      <c r="C6" s="81" t="s">
        <v>6</v>
      </c>
      <c r="D6" s="81" t="s">
        <v>7</v>
      </c>
      <c r="E6" s="120"/>
      <c r="F6" s="120"/>
      <c r="G6" s="120"/>
    </row>
    <row r="7" spans="1:7" ht="129.75" customHeight="1" x14ac:dyDescent="0.25">
      <c r="A7" s="80" t="s">
        <v>199</v>
      </c>
      <c r="B7" s="80" t="s">
        <v>9</v>
      </c>
      <c r="C7" s="80">
        <v>100</v>
      </c>
      <c r="D7" s="80">
        <v>100</v>
      </c>
      <c r="E7" s="8">
        <f t="shared" ref="E7" si="0">D7-C7</f>
        <v>0</v>
      </c>
      <c r="F7" s="4">
        <f t="shared" ref="F7" si="1">D7/C7</f>
        <v>1</v>
      </c>
      <c r="G7" s="80" t="s">
        <v>13</v>
      </c>
    </row>
    <row r="8" spans="1:7" ht="135" customHeight="1" x14ac:dyDescent="0.25">
      <c r="A8" s="80" t="s">
        <v>200</v>
      </c>
      <c r="B8" s="80" t="s">
        <v>201</v>
      </c>
      <c r="C8" s="80">
        <v>4</v>
      </c>
      <c r="D8" s="80">
        <v>4</v>
      </c>
      <c r="E8" s="8">
        <f t="shared" ref="E8" si="2">D8-C8</f>
        <v>0</v>
      </c>
      <c r="F8" s="4">
        <f t="shared" ref="F8" si="3">D8/C8</f>
        <v>1</v>
      </c>
      <c r="G8" s="80" t="s">
        <v>13</v>
      </c>
    </row>
    <row r="9" spans="1:7" ht="118.5" customHeight="1" x14ac:dyDescent="0.25">
      <c r="A9" s="110" t="s">
        <v>202</v>
      </c>
      <c r="B9" s="80" t="s">
        <v>203</v>
      </c>
      <c r="C9" s="110">
        <v>1</v>
      </c>
      <c r="D9" s="110">
        <v>1</v>
      </c>
      <c r="E9" s="122">
        <f t="shared" ref="E9" si="4">D9-C9</f>
        <v>0</v>
      </c>
      <c r="F9" s="124">
        <f t="shared" ref="F9" si="5">D9/C9</f>
        <v>1</v>
      </c>
      <c r="G9" s="110" t="s">
        <v>13</v>
      </c>
    </row>
    <row r="10" spans="1:7" ht="102.75" customHeight="1" x14ac:dyDescent="0.25">
      <c r="A10" s="110"/>
      <c r="B10" s="80" t="s">
        <v>204</v>
      </c>
      <c r="C10" s="110"/>
      <c r="D10" s="110"/>
      <c r="E10" s="123"/>
      <c r="F10" s="125"/>
      <c r="G10" s="110"/>
    </row>
    <row r="11" spans="1:7" ht="80.25" customHeight="1" x14ac:dyDescent="0.25">
      <c r="A11" s="80" t="s">
        <v>205</v>
      </c>
      <c r="B11" s="80" t="s">
        <v>9</v>
      </c>
      <c r="C11" s="80">
        <v>100</v>
      </c>
      <c r="D11" s="80">
        <v>100</v>
      </c>
      <c r="E11" s="8">
        <f t="shared" ref="E11:E13" si="6">D11-C11</f>
        <v>0</v>
      </c>
      <c r="F11" s="4">
        <f t="shared" ref="F11" si="7">D11/C11</f>
        <v>1</v>
      </c>
      <c r="G11" s="80" t="s">
        <v>13</v>
      </c>
    </row>
    <row r="12" spans="1:7" ht="78" customHeight="1" x14ac:dyDescent="0.25">
      <c r="A12" s="80" t="s">
        <v>206</v>
      </c>
      <c r="B12" s="80" t="s">
        <v>9</v>
      </c>
      <c r="C12" s="80">
        <v>0</v>
      </c>
      <c r="D12" s="80">
        <v>0</v>
      </c>
      <c r="E12" s="8">
        <f t="shared" si="6"/>
        <v>0</v>
      </c>
      <c r="F12" s="4">
        <v>0</v>
      </c>
      <c r="G12" s="80" t="s">
        <v>13</v>
      </c>
    </row>
    <row r="13" spans="1:7" ht="80.25" customHeight="1" x14ac:dyDescent="0.25">
      <c r="A13" s="80" t="s">
        <v>207</v>
      </c>
      <c r="B13" s="80" t="s">
        <v>208</v>
      </c>
      <c r="C13" s="80">
        <v>0</v>
      </c>
      <c r="D13" s="80">
        <v>0</v>
      </c>
      <c r="E13" s="8">
        <f t="shared" si="6"/>
        <v>0</v>
      </c>
      <c r="F13" s="4">
        <v>0</v>
      </c>
      <c r="G13" s="80" t="s">
        <v>13</v>
      </c>
    </row>
    <row r="14" spans="1:7" ht="189" x14ac:dyDescent="0.25">
      <c r="A14" s="80" t="s">
        <v>209</v>
      </c>
      <c r="B14" s="80" t="s">
        <v>116</v>
      </c>
      <c r="C14" s="80">
        <v>5</v>
      </c>
      <c r="D14" s="80">
        <v>5</v>
      </c>
      <c r="E14" s="8">
        <f t="shared" ref="E14:E15" si="8">D14-C14</f>
        <v>0</v>
      </c>
      <c r="F14" s="4">
        <f t="shared" ref="F14:F15" si="9">D14/C14</f>
        <v>1</v>
      </c>
      <c r="G14" s="80" t="s">
        <v>13</v>
      </c>
    </row>
    <row r="15" spans="1:7" ht="220.5" x14ac:dyDescent="0.25">
      <c r="A15" s="80" t="s">
        <v>213</v>
      </c>
      <c r="B15" s="80" t="s">
        <v>116</v>
      </c>
      <c r="C15" s="80">
        <v>4</v>
      </c>
      <c r="D15" s="80">
        <v>4</v>
      </c>
      <c r="E15" s="8">
        <f t="shared" si="8"/>
        <v>0</v>
      </c>
      <c r="F15" s="4">
        <f t="shared" si="9"/>
        <v>1</v>
      </c>
      <c r="G15" s="80" t="s">
        <v>13</v>
      </c>
    </row>
    <row r="16" spans="1:7" ht="173.25" x14ac:dyDescent="0.25">
      <c r="A16" s="80" t="s">
        <v>214</v>
      </c>
      <c r="B16" s="80" t="s">
        <v>116</v>
      </c>
      <c r="C16" s="80">
        <v>9</v>
      </c>
      <c r="D16" s="80">
        <v>9</v>
      </c>
      <c r="E16" s="8">
        <f t="shared" ref="E16:E18" si="10">D16-C16</f>
        <v>0</v>
      </c>
      <c r="F16" s="4">
        <f t="shared" ref="F16:F18" si="11">D16/C16</f>
        <v>1</v>
      </c>
      <c r="G16" s="80" t="s">
        <v>13</v>
      </c>
    </row>
    <row r="17" spans="1:7" ht="141.75" x14ac:dyDescent="0.25">
      <c r="A17" s="80" t="s">
        <v>215</v>
      </c>
      <c r="B17" s="80" t="s">
        <v>116</v>
      </c>
      <c r="C17" s="80">
        <v>8</v>
      </c>
      <c r="D17" s="80">
        <v>8</v>
      </c>
      <c r="E17" s="8">
        <f t="shared" si="10"/>
        <v>0</v>
      </c>
      <c r="F17" s="4">
        <f t="shared" si="11"/>
        <v>1</v>
      </c>
      <c r="G17" s="80" t="s">
        <v>13</v>
      </c>
    </row>
    <row r="18" spans="1:7" ht="189" x14ac:dyDescent="0.25">
      <c r="A18" s="80" t="s">
        <v>216</v>
      </c>
      <c r="B18" s="80" t="s">
        <v>116</v>
      </c>
      <c r="C18" s="80">
        <v>8</v>
      </c>
      <c r="D18" s="80">
        <v>8</v>
      </c>
      <c r="E18" s="8">
        <f t="shared" si="10"/>
        <v>0</v>
      </c>
      <c r="F18" s="4">
        <f t="shared" si="11"/>
        <v>1</v>
      </c>
      <c r="G18" s="80" t="s">
        <v>13</v>
      </c>
    </row>
    <row r="19" spans="1:7" ht="61.5" customHeight="1" x14ac:dyDescent="0.25">
      <c r="A19" s="110" t="s">
        <v>210</v>
      </c>
      <c r="B19" s="80" t="s">
        <v>9</v>
      </c>
      <c r="C19" s="110">
        <v>90</v>
      </c>
      <c r="D19" s="110">
        <v>97</v>
      </c>
      <c r="E19" s="110">
        <v>97</v>
      </c>
      <c r="F19" s="126">
        <f>D18/C18</f>
        <v>1</v>
      </c>
      <c r="G19" s="110" t="s">
        <v>212</v>
      </c>
    </row>
    <row r="20" spans="1:7" ht="54.75" customHeight="1" x14ac:dyDescent="0.25">
      <c r="A20" s="110"/>
      <c r="B20" s="80" t="s">
        <v>211</v>
      </c>
      <c r="C20" s="110"/>
      <c r="D20" s="110"/>
      <c r="E20" s="110"/>
      <c r="F20" s="126"/>
      <c r="G20" s="110"/>
    </row>
    <row r="21" spans="1:7" ht="141.75" x14ac:dyDescent="0.25">
      <c r="A21" s="80" t="s">
        <v>217</v>
      </c>
      <c r="B21" s="80" t="s">
        <v>116</v>
      </c>
      <c r="C21" s="80">
        <v>17</v>
      </c>
      <c r="D21" s="80">
        <v>17</v>
      </c>
      <c r="E21" s="8">
        <f t="shared" ref="E21:E22" si="12">D21-C21</f>
        <v>0</v>
      </c>
      <c r="F21" s="4">
        <f t="shared" ref="F21:F22" si="13">D21/C21</f>
        <v>1</v>
      </c>
      <c r="G21" s="80"/>
    </row>
    <row r="22" spans="1:7" ht="141.75" x14ac:dyDescent="0.25">
      <c r="A22" s="80" t="s">
        <v>218</v>
      </c>
      <c r="B22" s="80" t="s">
        <v>116</v>
      </c>
      <c r="C22" s="80">
        <v>7</v>
      </c>
      <c r="D22" s="80">
        <v>7</v>
      </c>
      <c r="E22" s="8">
        <f t="shared" si="12"/>
        <v>0</v>
      </c>
      <c r="F22" s="4">
        <f t="shared" si="13"/>
        <v>1</v>
      </c>
      <c r="G22" s="80"/>
    </row>
  </sheetData>
  <mergeCells count="19">
    <mergeCell ref="G19:G20"/>
    <mergeCell ref="A9:A10"/>
    <mergeCell ref="C9:C10"/>
    <mergeCell ref="D9:D10"/>
    <mergeCell ref="E9:E10"/>
    <mergeCell ref="F9:F10"/>
    <mergeCell ref="G9:G10"/>
    <mergeCell ref="A19:A20"/>
    <mergeCell ref="C19:C20"/>
    <mergeCell ref="D19:D20"/>
    <mergeCell ref="E19:E20"/>
    <mergeCell ref="F19:F20"/>
    <mergeCell ref="A1:G4"/>
    <mergeCell ref="A5:A6"/>
    <mergeCell ref="B5:B6"/>
    <mergeCell ref="C5:D5"/>
    <mergeCell ref="E5:E6"/>
    <mergeCell ref="F5:F6"/>
    <mergeCell ref="G5:G6"/>
  </mergeCells>
  <pageMargins left="0.7" right="0.7" top="0.75" bottom="0.75" header="0.3" footer="0.3"/>
  <pageSetup paperSize="9" scale="5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1"/>
  <sheetViews>
    <sheetView view="pageBreakPreview" zoomScale="80" zoomScaleNormal="70" zoomScaleSheetLayoutView="80" workbookViewId="0">
      <selection activeCell="G10" sqref="G10:G11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135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17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76" t="s">
        <v>6</v>
      </c>
      <c r="D8" s="76" t="s">
        <v>7</v>
      </c>
      <c r="E8" s="110"/>
      <c r="F8" s="110"/>
      <c r="G8" s="110"/>
    </row>
    <row r="9" spans="1:7" ht="15.75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</row>
    <row r="10" spans="1:7" ht="92.25" customHeight="1" x14ac:dyDescent="0.25">
      <c r="A10" s="60" t="s">
        <v>132</v>
      </c>
      <c r="B10" s="27" t="s">
        <v>133</v>
      </c>
      <c r="C10" s="27">
        <v>145</v>
      </c>
      <c r="D10" s="71">
        <v>0</v>
      </c>
      <c r="E10" s="8">
        <f t="shared" ref="E10" si="0">D10-C10</f>
        <v>-145</v>
      </c>
      <c r="F10" s="4">
        <f t="shared" ref="F10" si="1">D10/C10</f>
        <v>0</v>
      </c>
      <c r="G10" s="120" t="s">
        <v>136</v>
      </c>
    </row>
    <row r="11" spans="1:7" ht="135" x14ac:dyDescent="0.25">
      <c r="A11" s="39" t="s">
        <v>134</v>
      </c>
      <c r="B11" s="78" t="s">
        <v>9</v>
      </c>
      <c r="C11" s="78">
        <v>1.3</v>
      </c>
      <c r="D11" s="78">
        <v>0</v>
      </c>
      <c r="E11" s="8">
        <f t="shared" ref="E11" si="2">D11-C11</f>
        <v>-1.3</v>
      </c>
      <c r="F11" s="4">
        <f t="shared" ref="F11" si="3">D11/C11</f>
        <v>0</v>
      </c>
      <c r="G11" s="111"/>
    </row>
  </sheetData>
  <mergeCells count="8">
    <mergeCell ref="G10:G11"/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8"/>
  <sheetViews>
    <sheetView view="pageBreakPreview" topLeftCell="A4" zoomScale="80" zoomScaleNormal="70" zoomScaleSheetLayoutView="80" workbookViewId="0">
      <selection sqref="A1:G5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198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17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80" t="s">
        <v>6</v>
      </c>
      <c r="D8" s="80" t="s">
        <v>7</v>
      </c>
      <c r="E8" s="110"/>
      <c r="F8" s="110"/>
      <c r="G8" s="110"/>
    </row>
    <row r="9" spans="1:7" ht="15.75" x14ac:dyDescent="0.25">
      <c r="A9" s="81">
        <v>1</v>
      </c>
      <c r="B9" s="81">
        <v>2</v>
      </c>
      <c r="C9" s="81">
        <v>3</v>
      </c>
      <c r="D9" s="81">
        <v>4</v>
      </c>
      <c r="E9" s="81">
        <v>5</v>
      </c>
      <c r="F9" s="81">
        <v>6</v>
      </c>
      <c r="G9" s="81">
        <v>7</v>
      </c>
    </row>
    <row r="10" spans="1:7" ht="69" customHeight="1" x14ac:dyDescent="0.25">
      <c r="A10" s="117" t="s">
        <v>171</v>
      </c>
      <c r="B10" s="118" t="s">
        <v>9</v>
      </c>
      <c r="C10" s="118" t="s">
        <v>172</v>
      </c>
      <c r="D10" s="119">
        <v>1.526</v>
      </c>
      <c r="E10" s="118" t="s">
        <v>173</v>
      </c>
      <c r="F10" s="118" t="s">
        <v>174</v>
      </c>
      <c r="G10" s="97" t="s">
        <v>175</v>
      </c>
    </row>
    <row r="11" spans="1:7" x14ac:dyDescent="0.25">
      <c r="A11" s="117"/>
      <c r="B11" s="118"/>
      <c r="C11" s="118"/>
      <c r="D11" s="119"/>
      <c r="E11" s="118"/>
      <c r="F11" s="118"/>
      <c r="G11" s="97" t="s">
        <v>176</v>
      </c>
    </row>
    <row r="12" spans="1:7" x14ac:dyDescent="0.25">
      <c r="A12" s="117"/>
      <c r="B12" s="118"/>
      <c r="C12" s="118"/>
      <c r="D12" s="119"/>
      <c r="E12" s="118"/>
      <c r="F12" s="118"/>
      <c r="G12" s="98" t="s">
        <v>177</v>
      </c>
    </row>
    <row r="13" spans="1:7" ht="59.25" customHeight="1" x14ac:dyDescent="0.25">
      <c r="A13" s="117"/>
      <c r="B13" s="118"/>
      <c r="C13" s="118"/>
      <c r="D13" s="119"/>
      <c r="E13" s="118"/>
      <c r="F13" s="118"/>
      <c r="G13" s="98" t="s">
        <v>178</v>
      </c>
    </row>
    <row r="14" spans="1:7" ht="59.25" customHeight="1" x14ac:dyDescent="0.25">
      <c r="A14" s="117"/>
      <c r="B14" s="118"/>
      <c r="C14" s="118"/>
      <c r="D14" s="119"/>
      <c r="E14" s="118"/>
      <c r="F14" s="118"/>
      <c r="G14" s="98" t="s">
        <v>179</v>
      </c>
    </row>
    <row r="15" spans="1:7" ht="25.5" customHeight="1" x14ac:dyDescent="0.25">
      <c r="A15" s="117"/>
      <c r="B15" s="118"/>
      <c r="C15" s="118"/>
      <c r="D15" s="119"/>
      <c r="E15" s="118"/>
      <c r="F15" s="118"/>
      <c r="G15" s="98" t="s">
        <v>180</v>
      </c>
    </row>
    <row r="16" spans="1:7" ht="25.5" customHeight="1" x14ac:dyDescent="0.25">
      <c r="A16" s="117"/>
      <c r="B16" s="118"/>
      <c r="C16" s="118"/>
      <c r="D16" s="119"/>
      <c r="E16" s="118"/>
      <c r="F16" s="118"/>
      <c r="G16" s="98" t="s">
        <v>181</v>
      </c>
    </row>
    <row r="17" spans="1:7" ht="25.5" customHeight="1" x14ac:dyDescent="0.25">
      <c r="A17" s="117"/>
      <c r="B17" s="118"/>
      <c r="C17" s="118"/>
      <c r="D17" s="119"/>
      <c r="E17" s="118"/>
      <c r="F17" s="118"/>
      <c r="G17" s="97" t="s">
        <v>182</v>
      </c>
    </row>
    <row r="18" spans="1:7" ht="35.25" customHeight="1" x14ac:dyDescent="0.25">
      <c r="A18" s="117" t="s">
        <v>183</v>
      </c>
      <c r="B18" s="99" t="s">
        <v>184</v>
      </c>
      <c r="C18" s="118">
        <v>1</v>
      </c>
      <c r="D18" s="118">
        <v>1</v>
      </c>
      <c r="E18" s="118" t="s">
        <v>13</v>
      </c>
      <c r="F18" s="118" t="s">
        <v>13</v>
      </c>
      <c r="G18" s="116"/>
    </row>
    <row r="19" spans="1:7" x14ac:dyDescent="0.25">
      <c r="A19" s="117"/>
      <c r="B19" s="99" t="s">
        <v>185</v>
      </c>
      <c r="C19" s="118"/>
      <c r="D19" s="118"/>
      <c r="E19" s="118"/>
      <c r="F19" s="118"/>
      <c r="G19" s="116"/>
    </row>
    <row r="20" spans="1:7" ht="102" x14ac:dyDescent="0.25">
      <c r="A20" s="100" t="s">
        <v>186</v>
      </c>
      <c r="B20" s="99" t="s">
        <v>9</v>
      </c>
      <c r="C20" s="99" t="s">
        <v>187</v>
      </c>
      <c r="D20" s="99">
        <v>95.7</v>
      </c>
      <c r="E20" s="99" t="s">
        <v>188</v>
      </c>
      <c r="F20" s="99" t="s">
        <v>189</v>
      </c>
      <c r="G20" s="97" t="s">
        <v>190</v>
      </c>
    </row>
    <row r="21" spans="1:7" ht="51" x14ac:dyDescent="0.25">
      <c r="A21" s="100" t="s">
        <v>191</v>
      </c>
      <c r="B21" s="99" t="s">
        <v>9</v>
      </c>
      <c r="C21" s="99">
        <v>0</v>
      </c>
      <c r="D21" s="99">
        <v>0</v>
      </c>
      <c r="E21" s="99" t="s">
        <v>13</v>
      </c>
      <c r="F21" s="99" t="s">
        <v>13</v>
      </c>
      <c r="G21" s="99"/>
    </row>
    <row r="22" spans="1:7" ht="63.75" x14ac:dyDescent="0.25">
      <c r="A22" s="100" t="s">
        <v>192</v>
      </c>
      <c r="B22" s="99" t="s">
        <v>9</v>
      </c>
      <c r="C22" s="99">
        <v>100</v>
      </c>
      <c r="D22" s="99">
        <v>100</v>
      </c>
      <c r="E22" s="99" t="s">
        <v>13</v>
      </c>
      <c r="F22" s="99" t="s">
        <v>13</v>
      </c>
      <c r="G22" s="99"/>
    </row>
    <row r="23" spans="1:7" ht="140.25" x14ac:dyDescent="0.25">
      <c r="A23" s="100" t="s">
        <v>193</v>
      </c>
      <c r="B23" s="99" t="s">
        <v>9</v>
      </c>
      <c r="C23" s="99">
        <v>100</v>
      </c>
      <c r="D23" s="99">
        <v>100</v>
      </c>
      <c r="E23" s="99" t="s">
        <v>13</v>
      </c>
      <c r="F23" s="99" t="s">
        <v>13</v>
      </c>
      <c r="G23" s="99"/>
    </row>
    <row r="24" spans="1:7" ht="99" customHeight="1" x14ac:dyDescent="0.25">
      <c r="A24" s="117" t="s">
        <v>194</v>
      </c>
      <c r="B24" s="99" t="s">
        <v>184</v>
      </c>
      <c r="C24" s="118">
        <v>1</v>
      </c>
      <c r="D24" s="118">
        <v>1</v>
      </c>
      <c r="E24" s="118" t="s">
        <v>13</v>
      </c>
      <c r="F24" s="118" t="s">
        <v>13</v>
      </c>
      <c r="G24" s="118"/>
    </row>
    <row r="25" spans="1:7" x14ac:dyDescent="0.25">
      <c r="A25" s="117"/>
      <c r="B25" s="99" t="s">
        <v>185</v>
      </c>
      <c r="C25" s="118"/>
      <c r="D25" s="118"/>
      <c r="E25" s="118"/>
      <c r="F25" s="118"/>
      <c r="G25" s="118"/>
    </row>
    <row r="26" spans="1:7" ht="48" customHeight="1" x14ac:dyDescent="0.25">
      <c r="A26" s="117" t="s">
        <v>195</v>
      </c>
      <c r="B26" s="99" t="s">
        <v>184</v>
      </c>
      <c r="C26" s="118">
        <v>1</v>
      </c>
      <c r="D26" s="118">
        <v>1</v>
      </c>
      <c r="E26" s="118" t="s">
        <v>13</v>
      </c>
      <c r="F26" s="118" t="s">
        <v>13</v>
      </c>
      <c r="G26" s="118"/>
    </row>
    <row r="27" spans="1:7" x14ac:dyDescent="0.25">
      <c r="A27" s="117"/>
      <c r="B27" s="99" t="s">
        <v>185</v>
      </c>
      <c r="C27" s="118"/>
      <c r="D27" s="118"/>
      <c r="E27" s="118"/>
      <c r="F27" s="118"/>
      <c r="G27" s="118"/>
    </row>
    <row r="28" spans="1:7" ht="51" x14ac:dyDescent="0.25">
      <c r="A28" s="100" t="s">
        <v>196</v>
      </c>
      <c r="B28" s="99" t="s">
        <v>9</v>
      </c>
      <c r="C28" s="99" t="s">
        <v>197</v>
      </c>
      <c r="D28" s="99">
        <v>100</v>
      </c>
      <c r="E28" s="99" t="s">
        <v>13</v>
      </c>
      <c r="F28" s="99" t="s">
        <v>13</v>
      </c>
      <c r="G28" s="99"/>
    </row>
  </sheetData>
  <mergeCells count="31">
    <mergeCell ref="G26:G27"/>
    <mergeCell ref="A24:A25"/>
    <mergeCell ref="C24:C25"/>
    <mergeCell ref="D24:D25"/>
    <mergeCell ref="E24:E25"/>
    <mergeCell ref="F24:F25"/>
    <mergeCell ref="G24:G25"/>
    <mergeCell ref="A26:A27"/>
    <mergeCell ref="C26:C27"/>
    <mergeCell ref="D26:D27"/>
    <mergeCell ref="E26:E27"/>
    <mergeCell ref="F26:F27"/>
    <mergeCell ref="G18:G19"/>
    <mergeCell ref="A10:A17"/>
    <mergeCell ref="B10:B17"/>
    <mergeCell ref="C10:C17"/>
    <mergeCell ref="D10:D17"/>
    <mergeCell ref="E10:E17"/>
    <mergeCell ref="F10:F17"/>
    <mergeCell ref="A18:A19"/>
    <mergeCell ref="C18:C19"/>
    <mergeCell ref="D18:D19"/>
    <mergeCell ref="E18:E19"/>
    <mergeCell ref="F18:F19"/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5"/>
  <sheetViews>
    <sheetView view="pageBreakPreview" zoomScale="80" zoomScaleNormal="70" zoomScaleSheetLayoutView="80" workbookViewId="0">
      <selection activeCell="G15" sqref="G12:G15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.42578125" style="21" customWidth="1"/>
    <col min="8" max="16384" width="9.140625" style="21"/>
  </cols>
  <sheetData>
    <row r="1" spans="1:7" x14ac:dyDescent="0.25">
      <c r="A1" s="110" t="s">
        <v>219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ht="42.75" customHeight="1" x14ac:dyDescent="0.25">
      <c r="A5" s="110" t="s">
        <v>0</v>
      </c>
      <c r="B5" s="110" t="s">
        <v>1</v>
      </c>
      <c r="C5" s="110" t="s">
        <v>2</v>
      </c>
      <c r="D5" s="110"/>
      <c r="E5" s="110" t="s">
        <v>3</v>
      </c>
      <c r="F5" s="110" t="s">
        <v>4</v>
      </c>
      <c r="G5" s="110" t="s">
        <v>5</v>
      </c>
    </row>
    <row r="6" spans="1:7" ht="15.75" x14ac:dyDescent="0.25">
      <c r="A6" s="110"/>
      <c r="B6" s="110"/>
      <c r="C6" s="66" t="s">
        <v>6</v>
      </c>
      <c r="D6" s="66" t="s">
        <v>7</v>
      </c>
      <c r="E6" s="110"/>
      <c r="F6" s="110"/>
      <c r="G6" s="110"/>
    </row>
    <row r="7" spans="1:7" ht="15.75" x14ac:dyDescent="0.2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</row>
    <row r="8" spans="1:7" ht="45" customHeight="1" x14ac:dyDescent="0.25">
      <c r="A8" s="82" t="s">
        <v>47</v>
      </c>
      <c r="B8" s="24" t="s">
        <v>26</v>
      </c>
      <c r="C8" s="67">
        <v>0.8</v>
      </c>
      <c r="D8" s="68">
        <v>0.8</v>
      </c>
      <c r="E8" s="23">
        <f>D8-C8</f>
        <v>0</v>
      </c>
      <c r="F8" s="3">
        <f>D8/C8</f>
        <v>1</v>
      </c>
      <c r="G8" s="120"/>
    </row>
    <row r="9" spans="1:7" ht="44.25" customHeight="1" x14ac:dyDescent="0.25">
      <c r="A9" s="82" t="s">
        <v>48</v>
      </c>
      <c r="B9" s="24" t="s">
        <v>27</v>
      </c>
      <c r="C9" s="67">
        <v>9</v>
      </c>
      <c r="D9" s="68">
        <v>9</v>
      </c>
      <c r="E9" s="23">
        <f t="shared" ref="E9:E15" si="0">D9-C9</f>
        <v>0</v>
      </c>
      <c r="F9" s="3">
        <f t="shared" ref="F9:F15" si="1">D9/C9</f>
        <v>1</v>
      </c>
      <c r="G9" s="121"/>
    </row>
    <row r="10" spans="1:7" ht="94.5" x14ac:dyDescent="0.25">
      <c r="A10" s="82" t="s">
        <v>49</v>
      </c>
      <c r="B10" s="24" t="s">
        <v>58</v>
      </c>
      <c r="C10" s="67">
        <v>26.58</v>
      </c>
      <c r="D10" s="68">
        <v>27.35</v>
      </c>
      <c r="E10" s="23">
        <f t="shared" si="0"/>
        <v>0.77000000000000313</v>
      </c>
      <c r="F10" s="3">
        <f t="shared" si="1"/>
        <v>1.0289691497366442</v>
      </c>
      <c r="G10" s="104" t="s">
        <v>230</v>
      </c>
    </row>
    <row r="11" spans="1:7" ht="47.25" x14ac:dyDescent="0.25">
      <c r="A11" s="82" t="s">
        <v>147</v>
      </c>
      <c r="B11" s="24" t="s">
        <v>30</v>
      </c>
      <c r="C11" s="67">
        <v>1</v>
      </c>
      <c r="D11" s="68">
        <v>1</v>
      </c>
      <c r="E11" s="23">
        <f t="shared" ref="E11" si="2">D11-C11</f>
        <v>0</v>
      </c>
      <c r="F11" s="3">
        <f t="shared" ref="F11" si="3">D11/C11</f>
        <v>1</v>
      </c>
      <c r="G11" s="80"/>
    </row>
    <row r="12" spans="1:7" ht="94.5" x14ac:dyDescent="0.25">
      <c r="A12" s="82" t="s">
        <v>50</v>
      </c>
      <c r="B12" s="24" t="s">
        <v>28</v>
      </c>
      <c r="C12" s="67">
        <v>18</v>
      </c>
      <c r="D12" s="68">
        <v>17</v>
      </c>
      <c r="E12" s="23">
        <f t="shared" si="0"/>
        <v>-1</v>
      </c>
      <c r="F12" s="3">
        <f t="shared" si="1"/>
        <v>0.94444444444444442</v>
      </c>
      <c r="G12" s="102" t="s">
        <v>231</v>
      </c>
    </row>
    <row r="13" spans="1:7" ht="47.25" x14ac:dyDescent="0.25">
      <c r="A13" s="49" t="s">
        <v>148</v>
      </c>
      <c r="B13" s="24" t="s">
        <v>30</v>
      </c>
      <c r="C13" s="67">
        <v>5</v>
      </c>
      <c r="D13" s="5">
        <v>5</v>
      </c>
      <c r="E13" s="23">
        <f t="shared" si="0"/>
        <v>0</v>
      </c>
      <c r="F13" s="3">
        <f t="shared" si="1"/>
        <v>1</v>
      </c>
      <c r="G13" s="102"/>
    </row>
    <row r="14" spans="1:7" ht="71.25" customHeight="1" x14ac:dyDescent="0.25">
      <c r="A14" s="50" t="s">
        <v>120</v>
      </c>
      <c r="B14" s="24" t="s">
        <v>24</v>
      </c>
      <c r="C14" s="67">
        <v>12</v>
      </c>
      <c r="D14" s="5">
        <v>0</v>
      </c>
      <c r="E14" s="23">
        <f t="shared" si="0"/>
        <v>-12</v>
      </c>
      <c r="F14" s="3">
        <f t="shared" si="1"/>
        <v>0</v>
      </c>
      <c r="G14" s="102" t="s">
        <v>232</v>
      </c>
    </row>
    <row r="15" spans="1:7" ht="94.5" x14ac:dyDescent="0.25">
      <c r="A15" s="50" t="s">
        <v>121</v>
      </c>
      <c r="B15" s="24" t="s">
        <v>24</v>
      </c>
      <c r="C15" s="67">
        <v>1</v>
      </c>
      <c r="D15" s="5">
        <v>0</v>
      </c>
      <c r="E15" s="23">
        <f t="shared" si="0"/>
        <v>-1</v>
      </c>
      <c r="F15" s="3">
        <f t="shared" si="1"/>
        <v>0</v>
      </c>
      <c r="G15" s="102" t="s">
        <v>233</v>
      </c>
    </row>
  </sheetData>
  <mergeCells count="8">
    <mergeCell ref="G8:G9"/>
    <mergeCell ref="A1:G4"/>
    <mergeCell ref="A5:A6"/>
    <mergeCell ref="B5:B6"/>
    <mergeCell ref="C5:D5"/>
    <mergeCell ref="E5:E6"/>
    <mergeCell ref="F5:F6"/>
    <mergeCell ref="G5:G6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5"/>
  <sheetViews>
    <sheetView view="pageBreakPreview" zoomScale="80" zoomScaleNormal="70" zoomScaleSheetLayoutView="80" workbookViewId="0">
      <selection activeCell="G12" sqref="G12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4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220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ht="42.75" customHeight="1" x14ac:dyDescent="0.25">
      <c r="A5" s="110" t="s">
        <v>0</v>
      </c>
      <c r="B5" s="110" t="s">
        <v>1</v>
      </c>
      <c r="C5" s="110" t="s">
        <v>2</v>
      </c>
      <c r="D5" s="110"/>
      <c r="E5" s="110" t="s">
        <v>3</v>
      </c>
      <c r="F5" s="110" t="s">
        <v>4</v>
      </c>
      <c r="G5" s="110" t="s">
        <v>5</v>
      </c>
    </row>
    <row r="6" spans="1:7" ht="15.75" x14ac:dyDescent="0.25">
      <c r="A6" s="110"/>
      <c r="B6" s="110"/>
      <c r="C6" s="45" t="s">
        <v>6</v>
      </c>
      <c r="D6" s="5" t="s">
        <v>7</v>
      </c>
      <c r="E6" s="110"/>
      <c r="F6" s="110"/>
      <c r="G6" s="110"/>
    </row>
    <row r="7" spans="1:7" ht="15.75" x14ac:dyDescent="0.25">
      <c r="A7" s="45">
        <v>1</v>
      </c>
      <c r="B7" s="45">
        <v>2</v>
      </c>
      <c r="C7" s="45">
        <v>3</v>
      </c>
      <c r="D7" s="5">
        <v>4</v>
      </c>
      <c r="E7" s="45">
        <v>5</v>
      </c>
      <c r="F7" s="45">
        <v>6</v>
      </c>
      <c r="G7" s="45">
        <v>7</v>
      </c>
    </row>
    <row r="8" spans="1:7" ht="78.75" x14ac:dyDescent="0.25">
      <c r="A8" s="48" t="s">
        <v>51</v>
      </c>
      <c r="B8" s="83" t="s">
        <v>28</v>
      </c>
      <c r="C8" s="67">
        <v>48</v>
      </c>
      <c r="D8" s="68">
        <v>48</v>
      </c>
      <c r="E8" s="84">
        <f t="shared" ref="E8:E15" si="0">D8-C8</f>
        <v>0</v>
      </c>
      <c r="F8" s="4">
        <f t="shared" ref="F8:F15" si="1">D8/C8</f>
        <v>1</v>
      </c>
      <c r="G8" s="45"/>
    </row>
    <row r="9" spans="1:7" ht="47.25" x14ac:dyDescent="0.25">
      <c r="A9" s="48" t="s">
        <v>52</v>
      </c>
      <c r="B9" s="83" t="s">
        <v>28</v>
      </c>
      <c r="C9" s="67">
        <v>4</v>
      </c>
      <c r="D9" s="68">
        <v>4</v>
      </c>
      <c r="E9" s="84">
        <f t="shared" si="0"/>
        <v>0</v>
      </c>
      <c r="F9" s="4">
        <f t="shared" si="1"/>
        <v>1</v>
      </c>
      <c r="G9" s="45"/>
    </row>
    <row r="10" spans="1:7" ht="47.25" x14ac:dyDescent="0.25">
      <c r="A10" s="48" t="s">
        <v>53</v>
      </c>
      <c r="B10" s="83" t="s">
        <v>59</v>
      </c>
      <c r="C10" s="67">
        <v>1252.5</v>
      </c>
      <c r="D10" s="68">
        <v>1252.5</v>
      </c>
      <c r="E10" s="84">
        <f t="shared" si="0"/>
        <v>0</v>
      </c>
      <c r="F10" s="4">
        <f t="shared" si="1"/>
        <v>1</v>
      </c>
      <c r="G10" s="45"/>
    </row>
    <row r="11" spans="1:7" ht="47.25" x14ac:dyDescent="0.25">
      <c r="A11" s="48" t="s">
        <v>54</v>
      </c>
      <c r="B11" s="83" t="s">
        <v>28</v>
      </c>
      <c r="C11" s="67">
        <v>55</v>
      </c>
      <c r="D11" s="68">
        <v>55</v>
      </c>
      <c r="E11" s="84">
        <f t="shared" si="0"/>
        <v>0</v>
      </c>
      <c r="F11" s="4">
        <f t="shared" si="1"/>
        <v>1</v>
      </c>
      <c r="G11" s="45"/>
    </row>
    <row r="12" spans="1:7" ht="63" x14ac:dyDescent="0.25">
      <c r="A12" s="49" t="s">
        <v>55</v>
      </c>
      <c r="B12" s="67" t="s">
        <v>43</v>
      </c>
      <c r="C12" s="67">
        <v>16001</v>
      </c>
      <c r="D12" s="68">
        <v>15410</v>
      </c>
      <c r="E12" s="84">
        <f t="shared" si="0"/>
        <v>-591</v>
      </c>
      <c r="F12" s="4">
        <f t="shared" si="1"/>
        <v>0.96306480844947195</v>
      </c>
      <c r="G12" s="5" t="s">
        <v>119</v>
      </c>
    </row>
    <row r="13" spans="1:7" ht="63" x14ac:dyDescent="0.25">
      <c r="A13" s="51" t="s">
        <v>56</v>
      </c>
      <c r="B13" s="74" t="s">
        <v>28</v>
      </c>
      <c r="C13" s="67">
        <v>4</v>
      </c>
      <c r="D13" s="68">
        <v>4</v>
      </c>
      <c r="E13" s="84">
        <f t="shared" si="0"/>
        <v>0</v>
      </c>
      <c r="F13" s="4">
        <f t="shared" si="1"/>
        <v>1</v>
      </c>
      <c r="G13" s="45"/>
    </row>
    <row r="14" spans="1:7" ht="63" x14ac:dyDescent="0.25">
      <c r="A14" s="51" t="s">
        <v>57</v>
      </c>
      <c r="B14" s="74" t="s">
        <v>59</v>
      </c>
      <c r="C14" s="67">
        <v>15.4</v>
      </c>
      <c r="D14" s="68">
        <v>15.4</v>
      </c>
      <c r="E14" s="84">
        <f t="shared" si="0"/>
        <v>0</v>
      </c>
      <c r="F14" s="4">
        <f t="shared" si="1"/>
        <v>1</v>
      </c>
      <c r="G14" s="45"/>
    </row>
    <row r="15" spans="1:7" ht="31.5" x14ac:dyDescent="0.25">
      <c r="A15" s="51" t="s">
        <v>149</v>
      </c>
      <c r="B15" s="74" t="s">
        <v>28</v>
      </c>
      <c r="C15" s="67">
        <v>3</v>
      </c>
      <c r="D15" s="68">
        <v>3</v>
      </c>
      <c r="E15" s="84">
        <f t="shared" si="0"/>
        <v>0</v>
      </c>
      <c r="F15" s="4">
        <f t="shared" si="1"/>
        <v>1</v>
      </c>
      <c r="G15" s="45"/>
    </row>
  </sheetData>
  <mergeCells count="7">
    <mergeCell ref="A1:G4"/>
    <mergeCell ref="A5:A6"/>
    <mergeCell ref="B5:B6"/>
    <mergeCell ref="C5:D5"/>
    <mergeCell ref="E5:E6"/>
    <mergeCell ref="F5:F6"/>
    <mergeCell ref="G5:G6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6"/>
  <sheetViews>
    <sheetView view="pageBreakPreview" zoomScale="80" zoomScaleNormal="70" zoomScaleSheetLayoutView="80" workbookViewId="0">
      <selection activeCell="G10" sqref="G10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4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140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43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45" t="s">
        <v>6</v>
      </c>
      <c r="D8" s="5" t="s">
        <v>7</v>
      </c>
      <c r="E8" s="110"/>
      <c r="F8" s="110"/>
      <c r="G8" s="110"/>
    </row>
    <row r="9" spans="1:7" ht="15.75" x14ac:dyDescent="0.25">
      <c r="A9" s="45">
        <v>1</v>
      </c>
      <c r="B9" s="45">
        <v>2</v>
      </c>
      <c r="C9" s="45">
        <v>3</v>
      </c>
      <c r="D9" s="5">
        <v>4</v>
      </c>
      <c r="E9" s="45">
        <v>5</v>
      </c>
      <c r="F9" s="45">
        <v>6</v>
      </c>
      <c r="G9" s="45">
        <v>7</v>
      </c>
    </row>
    <row r="10" spans="1:7" ht="30" x14ac:dyDescent="0.25">
      <c r="A10" s="38" t="s">
        <v>60</v>
      </c>
      <c r="B10" s="29" t="s">
        <v>28</v>
      </c>
      <c r="C10" s="67">
        <v>168</v>
      </c>
      <c r="D10" s="5">
        <v>137</v>
      </c>
      <c r="E10" s="8">
        <f>D10-C10</f>
        <v>-31</v>
      </c>
      <c r="F10" s="4">
        <f t="shared" ref="F10:F14" si="0">D10/C10</f>
        <v>0.81547619047619047</v>
      </c>
      <c r="G10" s="45" t="s">
        <v>146</v>
      </c>
    </row>
    <row r="11" spans="1:7" ht="45" x14ac:dyDescent="0.25">
      <c r="A11" s="54" t="s">
        <v>61</v>
      </c>
      <c r="B11" s="55" t="s">
        <v>63</v>
      </c>
      <c r="C11" s="74">
        <v>80.5</v>
      </c>
      <c r="D11" s="5">
        <v>80.5</v>
      </c>
      <c r="E11" s="8">
        <f t="shared" ref="E11:E14" si="1">D11-C11</f>
        <v>0</v>
      </c>
      <c r="F11" s="4">
        <f t="shared" si="0"/>
        <v>1</v>
      </c>
      <c r="G11" s="45"/>
    </row>
    <row r="12" spans="1:7" ht="60" x14ac:dyDescent="0.25">
      <c r="A12" s="54" t="s">
        <v>62</v>
      </c>
      <c r="B12" s="55" t="s">
        <v>28</v>
      </c>
      <c r="C12" s="67">
        <v>3</v>
      </c>
      <c r="D12" s="5">
        <v>3</v>
      </c>
      <c r="E12" s="8">
        <f t="shared" si="1"/>
        <v>0</v>
      </c>
      <c r="F12" s="4">
        <f t="shared" si="0"/>
        <v>1</v>
      </c>
      <c r="G12" s="45"/>
    </row>
    <row r="13" spans="1:7" ht="45" x14ac:dyDescent="0.25">
      <c r="A13" s="54" t="s">
        <v>122</v>
      </c>
      <c r="B13" s="55" t="s">
        <v>28</v>
      </c>
      <c r="C13" s="67">
        <v>2</v>
      </c>
      <c r="D13" s="5">
        <v>2</v>
      </c>
      <c r="E13" s="8">
        <f t="shared" si="1"/>
        <v>0</v>
      </c>
      <c r="F13" s="4">
        <f t="shared" si="0"/>
        <v>1</v>
      </c>
      <c r="G13" s="80"/>
    </row>
    <row r="14" spans="1:7" ht="45" x14ac:dyDescent="0.25">
      <c r="A14" s="54" t="s">
        <v>150</v>
      </c>
      <c r="B14" s="55" t="s">
        <v>28</v>
      </c>
      <c r="C14" s="67">
        <v>2</v>
      </c>
      <c r="D14" s="5">
        <v>2</v>
      </c>
      <c r="E14" s="8">
        <f t="shared" si="1"/>
        <v>0</v>
      </c>
      <c r="F14" s="4">
        <f t="shared" si="0"/>
        <v>1</v>
      </c>
      <c r="G14" s="80"/>
    </row>
    <row r="15" spans="1:7" ht="30" x14ac:dyDescent="0.25">
      <c r="A15" s="54" t="s">
        <v>151</v>
      </c>
      <c r="B15" s="55" t="s">
        <v>28</v>
      </c>
      <c r="C15" s="67">
        <v>2</v>
      </c>
      <c r="D15" s="5">
        <v>2</v>
      </c>
      <c r="E15" s="8">
        <f t="shared" ref="E15:E16" si="2">D15-C15</f>
        <v>0</v>
      </c>
      <c r="F15" s="4">
        <f t="shared" ref="F15:F16" si="3">D15/C15</f>
        <v>1</v>
      </c>
      <c r="G15" s="17"/>
    </row>
    <row r="16" spans="1:7" ht="63" x14ac:dyDescent="0.25">
      <c r="A16" s="54" t="s">
        <v>152</v>
      </c>
      <c r="B16" s="86" t="s">
        <v>28</v>
      </c>
      <c r="C16" s="67">
        <v>1</v>
      </c>
      <c r="D16" s="5">
        <v>1</v>
      </c>
      <c r="E16" s="8">
        <f t="shared" si="2"/>
        <v>0</v>
      </c>
      <c r="F16" s="4">
        <f t="shared" si="3"/>
        <v>1</v>
      </c>
      <c r="G16" s="101" t="s">
        <v>221</v>
      </c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5"/>
  <sheetViews>
    <sheetView view="pageBreakPreview" zoomScale="80" zoomScaleNormal="70" zoomScaleSheetLayoutView="80" workbookViewId="0">
      <selection activeCell="G13" sqref="G13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4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141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43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46" t="s">
        <v>6</v>
      </c>
      <c r="D8" s="5" t="s">
        <v>7</v>
      </c>
      <c r="E8" s="110"/>
      <c r="F8" s="110"/>
      <c r="G8" s="110"/>
    </row>
    <row r="9" spans="1:7" ht="15.75" x14ac:dyDescent="0.25">
      <c r="A9" s="46">
        <v>1</v>
      </c>
      <c r="B9" s="46">
        <v>2</v>
      </c>
      <c r="C9" s="46">
        <v>3</v>
      </c>
      <c r="D9" s="5">
        <v>4</v>
      </c>
      <c r="E9" s="46">
        <v>5</v>
      </c>
      <c r="F9" s="46">
        <v>6</v>
      </c>
      <c r="G9" s="46">
        <v>7</v>
      </c>
    </row>
    <row r="10" spans="1:7" ht="60" x14ac:dyDescent="0.25">
      <c r="A10" s="54" t="s">
        <v>64</v>
      </c>
      <c r="B10" s="55" t="s">
        <v>67</v>
      </c>
      <c r="C10" s="87">
        <v>1</v>
      </c>
      <c r="D10" s="68">
        <v>1.34</v>
      </c>
      <c r="E10" s="20">
        <f t="shared" ref="E10:E14" si="0">D10-C10</f>
        <v>0.34000000000000008</v>
      </c>
      <c r="F10" s="3">
        <f t="shared" ref="F10:F11" si="1">D10/C10</f>
        <v>1.34</v>
      </c>
      <c r="G10" s="46" t="s">
        <v>153</v>
      </c>
    </row>
    <row r="11" spans="1:7" ht="60" x14ac:dyDescent="0.25">
      <c r="A11" s="54" t="s">
        <v>65</v>
      </c>
      <c r="B11" s="55" t="s">
        <v>67</v>
      </c>
      <c r="C11" s="67">
        <v>0.3</v>
      </c>
      <c r="D11" s="68">
        <v>0.77</v>
      </c>
      <c r="E11" s="20">
        <f t="shared" si="0"/>
        <v>0.47000000000000003</v>
      </c>
      <c r="F11" s="3">
        <f t="shared" si="1"/>
        <v>2.5666666666666669</v>
      </c>
      <c r="G11" s="80" t="s">
        <v>153</v>
      </c>
    </row>
    <row r="12" spans="1:7" ht="45" x14ac:dyDescent="0.25">
      <c r="A12" s="54" t="s">
        <v>66</v>
      </c>
      <c r="B12" s="55" t="s">
        <v>28</v>
      </c>
      <c r="C12" s="74">
        <v>10</v>
      </c>
      <c r="D12" s="23">
        <v>10</v>
      </c>
      <c r="E12" s="8">
        <f t="shared" si="0"/>
        <v>0</v>
      </c>
      <c r="F12" s="4">
        <f>D12/C12</f>
        <v>1</v>
      </c>
      <c r="G12" s="80"/>
    </row>
    <row r="13" spans="1:7" ht="63" x14ac:dyDescent="0.25">
      <c r="A13" s="54" t="s">
        <v>154</v>
      </c>
      <c r="B13" s="55" t="s">
        <v>28</v>
      </c>
      <c r="C13" s="74">
        <v>1</v>
      </c>
      <c r="D13" s="68">
        <v>0</v>
      </c>
      <c r="E13" s="8">
        <f t="shared" si="0"/>
        <v>-1</v>
      </c>
      <c r="F13" s="4">
        <f>D13/C13</f>
        <v>0</v>
      </c>
      <c r="G13" s="102" t="s">
        <v>228</v>
      </c>
    </row>
    <row r="14" spans="1:7" ht="30" x14ac:dyDescent="0.25">
      <c r="A14" s="54" t="s">
        <v>155</v>
      </c>
      <c r="B14" s="55" t="s">
        <v>28</v>
      </c>
      <c r="C14" s="74">
        <v>2</v>
      </c>
      <c r="D14" s="68">
        <v>2</v>
      </c>
      <c r="E14" s="8">
        <f t="shared" si="0"/>
        <v>0</v>
      </c>
      <c r="F14" s="4">
        <f>D14/C14</f>
        <v>1</v>
      </c>
      <c r="G14" s="80"/>
    </row>
    <row r="15" spans="1:7" ht="45" x14ac:dyDescent="0.25">
      <c r="A15" s="54" t="s">
        <v>156</v>
      </c>
      <c r="B15" s="55" t="s">
        <v>28</v>
      </c>
      <c r="C15" s="74">
        <v>1</v>
      </c>
      <c r="D15" s="88">
        <v>1</v>
      </c>
      <c r="E15" s="8">
        <f t="shared" ref="E15" si="2">D15-C15</f>
        <v>0</v>
      </c>
      <c r="F15" s="4">
        <f>D15/C15</f>
        <v>1</v>
      </c>
      <c r="G15" s="17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0"/>
  <sheetViews>
    <sheetView view="pageBreakPreview" zoomScale="80" zoomScaleNormal="70" zoomScaleSheetLayoutView="80" workbookViewId="0">
      <selection activeCell="G10" sqref="G10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4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142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43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46" t="s">
        <v>6</v>
      </c>
      <c r="D8" s="5" t="s">
        <v>7</v>
      </c>
      <c r="E8" s="110"/>
      <c r="F8" s="110"/>
      <c r="G8" s="110"/>
    </row>
    <row r="9" spans="1:7" ht="15.75" x14ac:dyDescent="0.25">
      <c r="A9" s="46">
        <v>1</v>
      </c>
      <c r="B9" s="46">
        <v>2</v>
      </c>
      <c r="C9" s="46">
        <v>3</v>
      </c>
      <c r="D9" s="5">
        <v>4</v>
      </c>
      <c r="E9" s="46">
        <v>5</v>
      </c>
      <c r="F9" s="46">
        <v>6</v>
      </c>
      <c r="G9" s="46">
        <v>7</v>
      </c>
    </row>
    <row r="10" spans="1:7" ht="57" customHeight="1" x14ac:dyDescent="0.25">
      <c r="A10" s="48" t="s">
        <v>68</v>
      </c>
      <c r="B10" s="24" t="s">
        <v>24</v>
      </c>
      <c r="C10" s="67">
        <f>77194-613-670</f>
        <v>75911</v>
      </c>
      <c r="D10" s="68">
        <v>71588</v>
      </c>
      <c r="E10" s="8">
        <f t="shared" ref="E10:E20" si="0">D10-C10</f>
        <v>-4323</v>
      </c>
      <c r="F10" s="4">
        <f t="shared" ref="F10:F20" si="1">D10/C10</f>
        <v>0.94305173163309663</v>
      </c>
      <c r="G10" s="5" t="s">
        <v>157</v>
      </c>
    </row>
    <row r="11" spans="1:7" ht="47.25" x14ac:dyDescent="0.25">
      <c r="A11" s="48" t="s">
        <v>69</v>
      </c>
      <c r="B11" s="24" t="s">
        <v>24</v>
      </c>
      <c r="C11" s="67">
        <v>2</v>
      </c>
      <c r="D11" s="68">
        <v>2</v>
      </c>
      <c r="E11" s="8">
        <f t="shared" si="0"/>
        <v>0</v>
      </c>
      <c r="F11" s="4">
        <f t="shared" si="1"/>
        <v>1</v>
      </c>
      <c r="G11" s="5"/>
    </row>
    <row r="12" spans="1:7" ht="67.5" customHeight="1" x14ac:dyDescent="0.25">
      <c r="A12" s="48" t="s">
        <v>70</v>
      </c>
      <c r="B12" s="24" t="s">
        <v>63</v>
      </c>
      <c r="C12" s="67">
        <v>100</v>
      </c>
      <c r="D12" s="68">
        <v>100</v>
      </c>
      <c r="E12" s="8">
        <f t="shared" si="0"/>
        <v>0</v>
      </c>
      <c r="F12" s="4">
        <f t="shared" si="1"/>
        <v>1</v>
      </c>
      <c r="G12" s="46" t="s">
        <v>79</v>
      </c>
    </row>
    <row r="13" spans="1:7" ht="47.25" x14ac:dyDescent="0.25">
      <c r="A13" s="48" t="s">
        <v>71</v>
      </c>
      <c r="B13" s="24" t="s">
        <v>77</v>
      </c>
      <c r="C13" s="67">
        <v>1052501</v>
      </c>
      <c r="D13" s="68">
        <v>1067285</v>
      </c>
      <c r="E13" s="8">
        <f t="shared" si="0"/>
        <v>14784</v>
      </c>
      <c r="F13" s="4">
        <f t="shared" si="1"/>
        <v>1.0140465424735938</v>
      </c>
      <c r="G13" s="46"/>
    </row>
    <row r="14" spans="1:7" ht="63" x14ac:dyDescent="0.25">
      <c r="A14" s="48" t="s">
        <v>72</v>
      </c>
      <c r="B14" s="24" t="s">
        <v>29</v>
      </c>
      <c r="C14" s="67">
        <f>12+11+2+20</f>
        <v>45</v>
      </c>
      <c r="D14" s="68">
        <v>100</v>
      </c>
      <c r="E14" s="8">
        <f t="shared" si="0"/>
        <v>55</v>
      </c>
      <c r="F14" s="4">
        <f t="shared" si="1"/>
        <v>2.2222222222222223</v>
      </c>
      <c r="G14" s="120" t="s">
        <v>159</v>
      </c>
    </row>
    <row r="15" spans="1:7" ht="47.25" x14ac:dyDescent="0.25">
      <c r="A15" s="48" t="s">
        <v>73</v>
      </c>
      <c r="B15" s="24" t="s">
        <v>29</v>
      </c>
      <c r="C15" s="67">
        <f>48+85+48+20+22</f>
        <v>223</v>
      </c>
      <c r="D15" s="68">
        <v>213</v>
      </c>
      <c r="E15" s="8">
        <f t="shared" si="0"/>
        <v>-10</v>
      </c>
      <c r="F15" s="4">
        <f t="shared" si="1"/>
        <v>0.95515695067264572</v>
      </c>
      <c r="G15" s="111"/>
    </row>
    <row r="16" spans="1:7" ht="31.5" x14ac:dyDescent="0.25">
      <c r="A16" s="89" t="s">
        <v>74</v>
      </c>
      <c r="B16" s="24" t="s">
        <v>78</v>
      </c>
      <c r="C16" s="67">
        <f>1989+360+102-67-72-102</f>
        <v>2210</v>
      </c>
      <c r="D16" s="68">
        <v>2210</v>
      </c>
      <c r="E16" s="8">
        <f t="shared" si="0"/>
        <v>0</v>
      </c>
      <c r="F16" s="4">
        <f t="shared" si="1"/>
        <v>1</v>
      </c>
      <c r="G16" s="40"/>
    </row>
    <row r="17" spans="1:7" ht="31.5" x14ac:dyDescent="0.25">
      <c r="A17" s="89" t="s">
        <v>75</v>
      </c>
      <c r="B17" s="24" t="s">
        <v>24</v>
      </c>
      <c r="C17" s="67">
        <f>3+1-1</f>
        <v>3</v>
      </c>
      <c r="D17" s="68">
        <v>3</v>
      </c>
      <c r="E17" s="8">
        <f t="shared" si="0"/>
        <v>0</v>
      </c>
      <c r="F17" s="4">
        <f t="shared" si="1"/>
        <v>1</v>
      </c>
      <c r="G17" s="47"/>
    </row>
    <row r="18" spans="1:7" ht="31.5" x14ac:dyDescent="0.25">
      <c r="A18" s="89" t="s">
        <v>76</v>
      </c>
      <c r="B18" s="24" t="s">
        <v>44</v>
      </c>
      <c r="C18" s="67">
        <v>953</v>
      </c>
      <c r="D18" s="68">
        <v>953</v>
      </c>
      <c r="E18" s="8">
        <f t="shared" si="0"/>
        <v>0</v>
      </c>
      <c r="F18" s="4">
        <f t="shared" si="1"/>
        <v>1</v>
      </c>
      <c r="G18" s="47"/>
    </row>
    <row r="19" spans="1:7" ht="31.5" x14ac:dyDescent="0.25">
      <c r="A19" s="89" t="s">
        <v>123</v>
      </c>
      <c r="B19" s="24" t="s">
        <v>24</v>
      </c>
      <c r="C19" s="67">
        <v>1</v>
      </c>
      <c r="D19" s="68">
        <v>1</v>
      </c>
      <c r="E19" s="8">
        <f t="shared" si="0"/>
        <v>0</v>
      </c>
      <c r="F19" s="4">
        <f t="shared" si="1"/>
        <v>1</v>
      </c>
      <c r="G19" s="47"/>
    </row>
    <row r="20" spans="1:7" ht="47.25" x14ac:dyDescent="0.25">
      <c r="A20" s="50" t="s">
        <v>158</v>
      </c>
      <c r="B20" s="90" t="s">
        <v>24</v>
      </c>
      <c r="C20" s="67">
        <v>1</v>
      </c>
      <c r="D20" s="68">
        <v>1</v>
      </c>
      <c r="E20" s="8">
        <f t="shared" si="0"/>
        <v>0</v>
      </c>
      <c r="F20" s="4">
        <f t="shared" si="1"/>
        <v>1</v>
      </c>
      <c r="G20" s="47"/>
    </row>
  </sheetData>
  <mergeCells count="8">
    <mergeCell ref="G14:G15"/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8"/>
  <sheetViews>
    <sheetView view="pageBreakPreview" zoomScale="80" zoomScaleNormal="70" zoomScaleSheetLayoutView="80" workbookViewId="0">
      <selection activeCell="G17" sqref="G17:G18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3.5703125" style="21" customWidth="1"/>
    <col min="8" max="16384" width="9.140625" style="21"/>
  </cols>
  <sheetData>
    <row r="1" spans="1:7" x14ac:dyDescent="0.25">
      <c r="A1" s="110" t="s">
        <v>222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ht="42.75" customHeight="1" x14ac:dyDescent="0.25">
      <c r="A5" s="110" t="s">
        <v>0</v>
      </c>
      <c r="B5" s="110" t="s">
        <v>1</v>
      </c>
      <c r="C5" s="110" t="s">
        <v>2</v>
      </c>
      <c r="D5" s="110"/>
      <c r="E5" s="110" t="s">
        <v>3</v>
      </c>
      <c r="F5" s="110" t="s">
        <v>4</v>
      </c>
      <c r="G5" s="110" t="s">
        <v>5</v>
      </c>
    </row>
    <row r="6" spans="1:7" ht="15.75" x14ac:dyDescent="0.25">
      <c r="A6" s="110"/>
      <c r="B6" s="110"/>
      <c r="C6" s="36" t="s">
        <v>6</v>
      </c>
      <c r="D6" s="36" t="s">
        <v>7</v>
      </c>
      <c r="E6" s="110"/>
      <c r="F6" s="110"/>
      <c r="G6" s="110"/>
    </row>
    <row r="7" spans="1:7" ht="15.75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</row>
    <row r="8" spans="1:7" ht="69" customHeight="1" x14ac:dyDescent="0.25">
      <c r="A8" s="72" t="s">
        <v>85</v>
      </c>
      <c r="B8" s="52" t="s">
        <v>9</v>
      </c>
      <c r="C8" s="67">
        <v>100</v>
      </c>
      <c r="D8" s="68">
        <v>100</v>
      </c>
      <c r="E8" s="8">
        <f t="shared" ref="E8" si="0">D8-C8</f>
        <v>0</v>
      </c>
      <c r="F8" s="4">
        <f t="shared" ref="F8:F11" si="1">D8/C8</f>
        <v>1</v>
      </c>
      <c r="G8" s="66"/>
    </row>
    <row r="9" spans="1:7" ht="75" x14ac:dyDescent="0.25">
      <c r="A9" s="37" t="s">
        <v>80</v>
      </c>
      <c r="B9" s="52" t="s">
        <v>9</v>
      </c>
      <c r="C9" s="67">
        <v>10.5</v>
      </c>
      <c r="D9" s="68">
        <v>10.5</v>
      </c>
      <c r="E9" s="22">
        <f t="shared" ref="E9:E13" si="2">D9-C9</f>
        <v>0</v>
      </c>
      <c r="F9" s="4">
        <f t="shared" si="1"/>
        <v>1</v>
      </c>
      <c r="G9" s="66"/>
    </row>
    <row r="10" spans="1:7" ht="78.75" x14ac:dyDescent="0.25">
      <c r="A10" s="91" t="s">
        <v>81</v>
      </c>
      <c r="B10" s="52" t="s">
        <v>86</v>
      </c>
      <c r="C10" s="67">
        <v>338.9</v>
      </c>
      <c r="D10" s="85">
        <v>238.7</v>
      </c>
      <c r="E10" s="22">
        <f t="shared" si="2"/>
        <v>-100.19999999999999</v>
      </c>
      <c r="F10" s="4">
        <f t="shared" si="1"/>
        <v>0.70433756270286219</v>
      </c>
      <c r="G10" s="66" t="s">
        <v>160</v>
      </c>
    </row>
    <row r="11" spans="1:7" ht="81.75" customHeight="1" x14ac:dyDescent="0.25">
      <c r="A11" s="37" t="s">
        <v>82</v>
      </c>
      <c r="B11" s="52" t="s">
        <v>28</v>
      </c>
      <c r="C11" s="67">
        <v>13</v>
      </c>
      <c r="D11" s="5">
        <v>13</v>
      </c>
      <c r="E11" s="22">
        <f t="shared" si="2"/>
        <v>0</v>
      </c>
      <c r="F11" s="4">
        <f t="shared" si="1"/>
        <v>1</v>
      </c>
      <c r="G11" s="5"/>
    </row>
    <row r="12" spans="1:7" ht="45" x14ac:dyDescent="0.25">
      <c r="A12" s="37" t="s">
        <v>124</v>
      </c>
      <c r="B12" s="52" t="s">
        <v>28</v>
      </c>
      <c r="C12" s="67">
        <v>5</v>
      </c>
      <c r="D12" s="68">
        <v>5</v>
      </c>
      <c r="E12" s="22">
        <f t="shared" si="2"/>
        <v>0</v>
      </c>
      <c r="F12" s="4">
        <f t="shared" ref="F12" si="3">D12/C12</f>
        <v>1</v>
      </c>
      <c r="G12" s="66"/>
    </row>
    <row r="13" spans="1:7" ht="60" x14ac:dyDescent="0.25">
      <c r="A13" s="37" t="s">
        <v>83</v>
      </c>
      <c r="B13" s="52" t="s">
        <v>28</v>
      </c>
      <c r="C13" s="67">
        <v>323</v>
      </c>
      <c r="D13" s="68">
        <v>323</v>
      </c>
      <c r="E13" s="22">
        <f t="shared" si="2"/>
        <v>0</v>
      </c>
      <c r="F13" s="4">
        <f t="shared" ref="F13" si="4">D13/C13</f>
        <v>1</v>
      </c>
      <c r="G13" s="66"/>
    </row>
    <row r="14" spans="1:7" ht="60" x14ac:dyDescent="0.25">
      <c r="A14" s="37" t="s">
        <v>84</v>
      </c>
      <c r="B14" s="52" t="s">
        <v>87</v>
      </c>
      <c r="C14" s="67">
        <v>2</v>
      </c>
      <c r="D14" s="68">
        <v>2</v>
      </c>
      <c r="E14" s="22">
        <f t="shared" ref="E14:E15" si="5">D14-C14</f>
        <v>0</v>
      </c>
      <c r="F14" s="4">
        <f t="shared" ref="F14:F15" si="6">D14/C14</f>
        <v>1</v>
      </c>
      <c r="G14" s="73"/>
    </row>
    <row r="15" spans="1:7" ht="30" x14ac:dyDescent="0.25">
      <c r="A15" s="57" t="s">
        <v>161</v>
      </c>
      <c r="B15" s="53" t="s">
        <v>28</v>
      </c>
      <c r="C15" s="67">
        <v>1</v>
      </c>
      <c r="D15" s="68">
        <v>1</v>
      </c>
      <c r="E15" s="22">
        <f t="shared" si="5"/>
        <v>0</v>
      </c>
      <c r="F15" s="4">
        <f t="shared" si="6"/>
        <v>1</v>
      </c>
      <c r="G15" s="70"/>
    </row>
    <row r="16" spans="1:7" ht="45" x14ac:dyDescent="0.25">
      <c r="A16" s="57" t="s">
        <v>125</v>
      </c>
      <c r="B16" s="53" t="s">
        <v>28</v>
      </c>
      <c r="C16" s="67">
        <v>1</v>
      </c>
      <c r="D16" s="69">
        <v>1</v>
      </c>
      <c r="E16" s="22">
        <f t="shared" ref="E16:E18" si="7">D16-C16</f>
        <v>0</v>
      </c>
      <c r="F16" s="4">
        <f t="shared" ref="F16:F18" si="8">D16/C16</f>
        <v>1</v>
      </c>
      <c r="G16" s="49"/>
    </row>
    <row r="17" spans="1:7" ht="63" x14ac:dyDescent="0.25">
      <c r="A17" s="57" t="s">
        <v>126</v>
      </c>
      <c r="B17" s="53" t="s">
        <v>25</v>
      </c>
      <c r="C17" s="67">
        <v>1</v>
      </c>
      <c r="D17" s="69">
        <v>0</v>
      </c>
      <c r="E17" s="22">
        <f t="shared" si="7"/>
        <v>-1</v>
      </c>
      <c r="F17" s="4">
        <f t="shared" si="8"/>
        <v>0</v>
      </c>
      <c r="G17" s="101" t="s">
        <v>234</v>
      </c>
    </row>
    <row r="18" spans="1:7" ht="78.75" x14ac:dyDescent="0.25">
      <c r="A18" s="57" t="s">
        <v>162</v>
      </c>
      <c r="B18" s="53" t="s">
        <v>9</v>
      </c>
      <c r="C18" s="74">
        <v>100</v>
      </c>
      <c r="D18" s="69">
        <v>0</v>
      </c>
      <c r="E18" s="22">
        <f t="shared" si="7"/>
        <v>-100</v>
      </c>
      <c r="F18" s="4">
        <f t="shared" si="8"/>
        <v>0</v>
      </c>
      <c r="G18" s="101" t="s">
        <v>235</v>
      </c>
    </row>
  </sheetData>
  <mergeCells count="7">
    <mergeCell ref="A1:G4"/>
    <mergeCell ref="A5:A6"/>
    <mergeCell ref="B5:B6"/>
    <mergeCell ref="C5:D5"/>
    <mergeCell ref="E5:E6"/>
    <mergeCell ref="F5:F6"/>
    <mergeCell ref="G5:G6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1"/>
  <sheetViews>
    <sheetView view="pageBreakPreview" zoomScale="80" zoomScaleNormal="70" zoomScaleSheetLayoutView="80" workbookViewId="0">
      <selection activeCell="G38" sqref="G38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10" t="s">
        <v>168</v>
      </c>
      <c r="B1" s="115"/>
      <c r="C1" s="115"/>
      <c r="D1" s="115"/>
      <c r="E1" s="115"/>
      <c r="F1" s="115"/>
      <c r="G1" s="115"/>
    </row>
    <row r="2" spans="1:7" x14ac:dyDescent="0.25">
      <c r="A2" s="115"/>
      <c r="B2" s="115"/>
      <c r="C2" s="115"/>
      <c r="D2" s="115"/>
      <c r="E2" s="115"/>
      <c r="F2" s="115"/>
      <c r="G2" s="115"/>
    </row>
    <row r="3" spans="1:7" x14ac:dyDescent="0.25">
      <c r="A3" s="115"/>
      <c r="B3" s="115"/>
      <c r="C3" s="115"/>
      <c r="D3" s="115"/>
      <c r="E3" s="115"/>
      <c r="F3" s="115"/>
      <c r="G3" s="115"/>
    </row>
    <row r="4" spans="1:7" x14ac:dyDescent="0.25">
      <c r="A4" s="115"/>
      <c r="B4" s="115"/>
      <c r="C4" s="115"/>
      <c r="D4" s="115"/>
      <c r="E4" s="115"/>
      <c r="F4" s="115"/>
      <c r="G4" s="115"/>
    </row>
    <row r="5" spans="1:7" x14ac:dyDescent="0.25">
      <c r="A5" s="115"/>
      <c r="B5" s="115"/>
      <c r="C5" s="115"/>
      <c r="D5" s="115"/>
      <c r="E5" s="115"/>
      <c r="F5" s="115"/>
      <c r="G5" s="115"/>
    </row>
    <row r="6" spans="1:7" ht="15.75" x14ac:dyDescent="0.25">
      <c r="A6" s="30"/>
      <c r="B6" s="17"/>
      <c r="C6" s="17"/>
      <c r="D6" s="17"/>
      <c r="E6" s="17"/>
      <c r="F6" s="17"/>
      <c r="G6" s="17"/>
    </row>
    <row r="7" spans="1:7" ht="42.75" customHeight="1" x14ac:dyDescent="0.25">
      <c r="A7" s="110" t="s">
        <v>0</v>
      </c>
      <c r="B7" s="110" t="s">
        <v>1</v>
      </c>
      <c r="C7" s="110" t="s">
        <v>2</v>
      </c>
      <c r="D7" s="110"/>
      <c r="E7" s="110" t="s">
        <v>3</v>
      </c>
      <c r="F7" s="110" t="s">
        <v>4</v>
      </c>
      <c r="G7" s="110" t="s">
        <v>5</v>
      </c>
    </row>
    <row r="8" spans="1:7" ht="15.75" x14ac:dyDescent="0.25">
      <c r="A8" s="110"/>
      <c r="B8" s="110"/>
      <c r="C8" s="36" t="s">
        <v>6</v>
      </c>
      <c r="D8" s="36" t="s">
        <v>7</v>
      </c>
      <c r="E8" s="110"/>
      <c r="F8" s="110"/>
      <c r="G8" s="110"/>
    </row>
    <row r="9" spans="1:7" ht="15.75" x14ac:dyDescent="0.25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</row>
    <row r="10" spans="1:7" ht="78.75" x14ac:dyDescent="0.25">
      <c r="A10" s="96" t="s">
        <v>169</v>
      </c>
      <c r="B10" s="52" t="s">
        <v>24</v>
      </c>
      <c r="C10" s="67">
        <v>3</v>
      </c>
      <c r="D10" s="68">
        <v>3</v>
      </c>
      <c r="E10" s="8">
        <f t="shared" ref="E10" si="0">D10-C10</f>
        <v>0</v>
      </c>
      <c r="F10" s="4">
        <f t="shared" ref="F10" si="1">D10/C10</f>
        <v>1</v>
      </c>
      <c r="G10" s="36"/>
    </row>
    <row r="11" spans="1:7" ht="47.25" x14ac:dyDescent="0.25">
      <c r="A11" s="51" t="s">
        <v>170</v>
      </c>
      <c r="B11" s="53" t="s">
        <v>59</v>
      </c>
      <c r="C11" s="67">
        <f>479/1000</f>
        <v>0.47899999999999998</v>
      </c>
      <c r="D11" s="85">
        <v>0.47899999999999998</v>
      </c>
      <c r="E11" s="8">
        <f t="shared" ref="E11" si="2">D11-C11</f>
        <v>0</v>
      </c>
      <c r="F11" s="4">
        <f t="shared" ref="F11" si="3">D11/C11</f>
        <v>1</v>
      </c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8</vt:i4>
      </vt:variant>
    </vt:vector>
  </HeadingPairs>
  <TitlesOfParts>
    <vt:vector size="22" baseType="lpstr">
      <vt:lpstr>Администр</vt:lpstr>
      <vt:lpstr>Финансы</vt:lpstr>
      <vt:lpstr>Строительство</vt:lpstr>
      <vt:lpstr>Транспортная сист</vt:lpstr>
      <vt:lpstr>Обеспечение ч.в.</vt:lpstr>
      <vt:lpstr>Энергетика</vt:lpstr>
      <vt:lpstr>Соц.инфрастр</vt:lpstr>
      <vt:lpstr>Коммунальная инфр</vt:lpstr>
      <vt:lpstr>Теплоснабж</vt:lpstr>
      <vt:lpstr>Чистая вода</vt:lpstr>
      <vt:lpstr>С.х.</vt:lpstr>
      <vt:lpstr>Имущество</vt:lpstr>
      <vt:lpstr>Безопасность</vt:lpstr>
      <vt:lpstr>Ч.В.</vt:lpstr>
      <vt:lpstr>Безопасность!Область_печати</vt:lpstr>
      <vt:lpstr>Имущество!Область_печати</vt:lpstr>
      <vt:lpstr>'Коммунальная инфр'!Область_печати</vt:lpstr>
      <vt:lpstr>С.х.!Область_печати</vt:lpstr>
      <vt:lpstr>Теплоснабж!Область_печати</vt:lpstr>
      <vt:lpstr>Финансы!Область_печати</vt:lpstr>
      <vt:lpstr>Ч.В.!Область_печати</vt:lpstr>
      <vt:lpstr>'Чистая вода'!Область_печати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гриша</dc:creator>
  <cp:lastModifiedBy>Бурминская Татьяна Александровна</cp:lastModifiedBy>
  <cp:lastPrinted>2022-05-24T07:31:54Z</cp:lastPrinted>
  <dcterms:created xsi:type="dcterms:W3CDTF">2019-03-24T17:11:32Z</dcterms:created>
  <dcterms:modified xsi:type="dcterms:W3CDTF">2024-04-02T07:58:35Z</dcterms:modified>
</cp:coreProperties>
</file>