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0" yWindow="960" windowWidth="13710" windowHeight="921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1'!$A$1:$O$40</definedName>
    <definedName name="_xlnm.Print_Area" localSheetId="1">'приложение 2'!$A$1:$J$63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G26" i="2"/>
  <c r="H26" i="2"/>
  <c r="I26" i="2"/>
  <c r="J26" i="2"/>
  <c r="F26" i="2"/>
  <c r="G58" i="2"/>
  <c r="H58" i="2"/>
  <c r="I58" i="2"/>
  <c r="J58" i="2"/>
  <c r="F58" i="2"/>
  <c r="G22" i="2"/>
  <c r="H22" i="2"/>
  <c r="I22" i="2"/>
  <c r="J22" i="2"/>
  <c r="F22" i="2"/>
  <c r="D37" i="1" l="1"/>
  <c r="D33" i="1"/>
  <c r="B37" i="1" l="1"/>
  <c r="C37" i="1"/>
  <c r="E37" i="1"/>
  <c r="F37" i="1"/>
  <c r="G37" i="1"/>
  <c r="H37" i="1"/>
  <c r="I37" i="1"/>
  <c r="J37" i="1"/>
  <c r="K37" i="1"/>
  <c r="L37" i="1"/>
  <c r="M37" i="1"/>
  <c r="B39" i="1"/>
  <c r="C39" i="1"/>
  <c r="E39" i="1"/>
  <c r="H39" i="1"/>
  <c r="N39" i="1" s="1"/>
  <c r="K39" i="1"/>
  <c r="O39" i="1" l="1"/>
  <c r="G8" i="2" l="1"/>
  <c r="H8" i="2"/>
  <c r="I8" i="2"/>
  <c r="J8" i="2"/>
  <c r="F8" i="2"/>
  <c r="F30" i="2"/>
  <c r="J30" i="2"/>
  <c r="I30" i="2"/>
  <c r="H30" i="2"/>
  <c r="G30" i="2"/>
  <c r="B32" i="1" l="1"/>
  <c r="D15" i="1" l="1"/>
  <c r="H11" i="1"/>
  <c r="I11" i="1"/>
  <c r="J11" i="1"/>
  <c r="K11" i="1"/>
  <c r="L11" i="1"/>
  <c r="M11" i="1"/>
  <c r="B11" i="1"/>
  <c r="D11" i="1"/>
  <c r="F11" i="1"/>
  <c r="G11" i="1"/>
  <c r="N38" i="1"/>
  <c r="O38" i="1"/>
  <c r="B38" i="1"/>
  <c r="E38" i="1"/>
  <c r="H38" i="1"/>
  <c r="K38" i="1"/>
  <c r="N13" i="1"/>
  <c r="H13" i="1"/>
  <c r="D13" i="1"/>
  <c r="K13" i="1"/>
  <c r="O13" i="1" s="1"/>
  <c r="E13" i="1"/>
  <c r="B13" i="1"/>
  <c r="H17" i="2" l="1"/>
  <c r="H62" i="2" s="1"/>
  <c r="F17" i="2"/>
  <c r="F62" i="2" s="1"/>
  <c r="M33" i="1" l="1"/>
  <c r="L22" i="1"/>
  <c r="M22" i="1"/>
  <c r="I22" i="1"/>
  <c r="J22" i="1"/>
  <c r="G22" i="1"/>
  <c r="G30" i="1"/>
  <c r="E32" i="1"/>
  <c r="E30" i="1" s="1"/>
  <c r="J30" i="1"/>
  <c r="M30" i="1"/>
  <c r="K32" i="1"/>
  <c r="K30" i="1" s="1"/>
  <c r="K19" i="1"/>
  <c r="K20" i="1"/>
  <c r="J19" i="1"/>
  <c r="H20" i="1"/>
  <c r="H19" i="1" s="1"/>
  <c r="H18" i="1"/>
  <c r="G19" i="1"/>
  <c r="E19" i="1" s="1"/>
  <c r="D19" i="1"/>
  <c r="E20" i="1"/>
  <c r="O30" i="1" l="1"/>
  <c r="O32" i="1"/>
  <c r="B12" i="1"/>
  <c r="I17" i="2" l="1"/>
  <c r="I62" i="2" s="1"/>
  <c r="J17" i="2"/>
  <c r="J62" i="2" s="1"/>
  <c r="G17" i="2"/>
  <c r="G62" i="2" s="1"/>
  <c r="O19" i="1"/>
  <c r="O20" i="1"/>
  <c r="O21" i="1"/>
  <c r="O23" i="1"/>
  <c r="O24" i="1"/>
  <c r="O25" i="1"/>
  <c r="O31" i="1"/>
  <c r="N19" i="1"/>
  <c r="N20" i="1"/>
  <c r="N21" i="1"/>
  <c r="N23" i="1"/>
  <c r="N24" i="1"/>
  <c r="N25" i="1"/>
  <c r="E16" i="1"/>
  <c r="K18" i="1"/>
  <c r="K17" i="1"/>
  <c r="E26" i="1"/>
  <c r="G15" i="1"/>
  <c r="G14" i="1" s="1"/>
  <c r="K26" i="1"/>
  <c r="K28" i="1"/>
  <c r="H28" i="1"/>
  <c r="H26" i="1"/>
  <c r="E28" i="1"/>
  <c r="E29" i="1"/>
  <c r="E12" i="1"/>
  <c r="E18" i="1"/>
  <c r="E17" i="1"/>
  <c r="F15" i="1"/>
  <c r="E34" i="1"/>
  <c r="E11" i="1" l="1"/>
  <c r="N28" i="1"/>
  <c r="O28" i="1"/>
  <c r="O26" i="1"/>
  <c r="N26" i="1"/>
  <c r="E15" i="1"/>
  <c r="J33" i="1"/>
  <c r="J15" i="1"/>
  <c r="J14" i="1" s="1"/>
  <c r="N11" i="1" l="1"/>
  <c r="O11" i="1"/>
  <c r="D22" i="1"/>
  <c r="E35" i="1"/>
  <c r="E27" i="1"/>
  <c r="E22" i="1" l="1"/>
  <c r="E14" i="1" s="1"/>
  <c r="H17" i="1"/>
  <c r="F33" i="1"/>
  <c r="G33" i="1"/>
  <c r="E36" i="1" l="1"/>
  <c r="E33" i="1" s="1"/>
  <c r="H32" i="1" l="1"/>
  <c r="H30" i="1" l="1"/>
  <c r="N30" i="1" s="1"/>
  <c r="N32" i="1"/>
  <c r="K36" i="1"/>
  <c r="K35" i="1"/>
  <c r="H35" i="1"/>
  <c r="H36" i="1"/>
  <c r="H34" i="1"/>
  <c r="I15" i="1"/>
  <c r="L15" i="1"/>
  <c r="M15" i="1"/>
  <c r="I33" i="1"/>
  <c r="L33" i="1"/>
  <c r="K34" i="1"/>
  <c r="K29" i="1"/>
  <c r="O29" i="1" s="1"/>
  <c r="H29" i="1"/>
  <c r="N29" i="1" s="1"/>
  <c r="K27" i="1"/>
  <c r="H27" i="1"/>
  <c r="K16" i="1"/>
  <c r="H16" i="1"/>
  <c r="K22" i="1" l="1"/>
  <c r="O22" i="1" s="1"/>
  <c r="H22" i="1"/>
  <c r="N22" i="1" s="1"/>
  <c r="K15" i="1"/>
  <c r="M14" i="1"/>
  <c r="M7" i="1" s="1"/>
  <c r="H33" i="1"/>
  <c r="K33" i="1"/>
  <c r="H15" i="1"/>
  <c r="J7" i="1"/>
  <c r="D30" i="1"/>
  <c r="B26" i="1"/>
  <c r="B27" i="1"/>
  <c r="B28" i="1"/>
  <c r="B29" i="1"/>
  <c r="C38" i="1"/>
  <c r="C36" i="1" s="1"/>
  <c r="C35" i="1" s="1"/>
  <c r="C34" i="1" s="1"/>
  <c r="C33" i="1" s="1"/>
  <c r="C32" i="1" s="1"/>
  <c r="C31" i="1" s="1"/>
  <c r="C30" i="1" s="1"/>
  <c r="C25" i="1" s="1"/>
  <c r="C24" i="1" s="1"/>
  <c r="C23" i="1" s="1"/>
  <c r="C22" i="1" s="1"/>
  <c r="C21" i="1" s="1"/>
  <c r="C20" i="1" s="1"/>
  <c r="C19" i="1" s="1"/>
  <c r="C18" i="1" s="1"/>
  <c r="B10" i="1"/>
  <c r="D9" i="1"/>
  <c r="B9" i="1" s="1"/>
  <c r="D14" i="1" l="1"/>
  <c r="D7" i="1" s="1"/>
  <c r="K14" i="1"/>
  <c r="O14" i="1" s="1"/>
  <c r="H14" i="1"/>
  <c r="N14" i="1" s="1"/>
  <c r="B33" i="1"/>
  <c r="B31" i="1"/>
  <c r="B34" i="1"/>
  <c r="B36" i="1"/>
  <c r="B35" i="1"/>
  <c r="B25" i="1"/>
  <c r="B30" i="1"/>
  <c r="B23" i="1"/>
  <c r="B24" i="1"/>
  <c r="B21" i="1"/>
  <c r="B22" i="1"/>
  <c r="B20" i="1"/>
  <c r="B19" i="1"/>
  <c r="B18" i="1"/>
  <c r="C17" i="1"/>
  <c r="H7" i="1" l="1"/>
  <c r="B17" i="1"/>
  <c r="C16" i="1"/>
  <c r="C15" i="1" l="1"/>
  <c r="C14" i="1" s="1"/>
  <c r="B16" i="1"/>
  <c r="K7" i="1"/>
  <c r="C12" i="1" l="1"/>
  <c r="B15" i="1"/>
  <c r="B14" i="1" s="1"/>
  <c r="B7" i="1" s="1"/>
  <c r="L30" i="1"/>
  <c r="L14" i="1" s="1"/>
  <c r="L7" i="1" s="1"/>
  <c r="I30" i="1"/>
  <c r="I14" i="1" s="1"/>
  <c r="F30" i="1"/>
  <c r="E9" i="1"/>
  <c r="E7" i="1" s="1"/>
  <c r="G9" i="1"/>
  <c r="G7" i="1" s="1"/>
  <c r="C11" i="1" l="1"/>
  <c r="C10" i="1" s="1"/>
  <c r="C9" i="1" s="1"/>
  <c r="C7" i="1" s="1"/>
  <c r="Q9" i="1"/>
  <c r="N7" i="1"/>
  <c r="O7" i="1"/>
  <c r="F9" i="1"/>
  <c r="I9" i="1"/>
  <c r="I7" i="1" s="1"/>
  <c r="F22" i="1"/>
  <c r="F14" i="1" s="1"/>
  <c r="F7" i="1" s="1"/>
</calcChain>
</file>

<file path=xl/sharedStrings.xml><?xml version="1.0" encoding="utf-8"?>
<sst xmlns="http://schemas.openxmlformats.org/spreadsheetml/2006/main" count="133" uniqueCount="79">
  <si>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</si>
  <si>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</si>
  <si>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</si>
  <si>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</si>
  <si>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</si>
  <si>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</si>
  <si>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</si>
  <si>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</si>
  <si>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</si>
  <si>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</si>
  <si>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</si>
  <si>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</si>
  <si>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</si>
  <si>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</si>
  <si>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</si>
  <si>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</si>
  <si>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</si>
  <si>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</si>
  <si>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</si>
  <si>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</si>
  <si>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</si>
  <si>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</si>
  <si>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</si>
  <si>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</si>
  <si>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</si>
  <si>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</si>
  <si>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</si>
  <si>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</si>
  <si>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</si>
  <si>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</si>
  <si>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</si>
  <si>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</si>
  <si>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</si>
  <si>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</si>
  <si>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</si>
  <si>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</si>
  <si>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</si>
  <si>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</si>
  <si>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</si>
  <si>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</si>
  <si>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</si>
  <si>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</si>
  <si>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</si>
  <si>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О.П. Гамкив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</si>
  <si>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</si>
  <si>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</si>
  <si>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</si>
  <si>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</si>
  <si>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</si>
  <si>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МП ЗР "Севержилкомсервис"</t>
  </si>
  <si>
    <t>в том числе аванс по контракту,  руб.</t>
  </si>
  <si>
    <t>Ведущий специалист сектора по развитию сельскохозяйственного производства</t>
  </si>
  <si>
    <t>Иные мероприятия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</si>
  <si>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</si>
  <si>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 xml:space="preserve">Поставка трактора колесного, пресс-подборщика, граблей колесно-пальцевых для МКП ЗР "Пешский животноводческий комплекс" 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</si>
  <si>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</si>
  <si>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Поставка каменного угля для котла-парообразователя МКП "Омский животноводческий комплекс" для МКП "Омский животноводческий комплекс"Сельского поселения "Омский сельсовет" ЗР НАО</t>
  </si>
  <si>
    <t>№ 8-ПМФ/2022 от 27.12.2022</t>
  </si>
  <si>
    <t>ООО "Изьва-Строитель"</t>
  </si>
  <si>
    <t>№184300000422000000146</t>
  </si>
  <si>
    <t>Индивидуальный предприниматель Шуклина Елена Ивановна</t>
  </si>
  <si>
    <t xml:space="preserve">МКП ЗР "Пешский животноводческий комплекс" </t>
  </si>
  <si>
    <t>не позднее 31.03.2023</t>
  </si>
  <si>
    <t>Сельского поселения "Омский сельсовет" ЗР НАО</t>
  </si>
  <si>
    <t>в течение 10 дней с момента оплаты</t>
  </si>
  <si>
    <t>Претензия № 254 от 01.11.2022</t>
  </si>
  <si>
    <t>ООО "Эра"</t>
  </si>
  <si>
    <t>№ 184300000422000000147 от 26.07.2023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</si>
  <si>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</si>
  <si>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 состоянию на 01 июля 2023  года (с начала года нарастающим итогом)</t>
  </si>
  <si>
    <t>Кассовое исполнение на 01.07.2023</t>
  </si>
  <si>
    <t>Фактически освоено на 01.07.2023</t>
  </si>
  <si>
    <t>Поставка рулонного пресс-подборщика и косилки дисковой для МКП "Великовисочный животноводческий комплекс"Сельского поселения "Великовисочный сельсовет" ЗР НАО</t>
  </si>
  <si>
    <t>№ 014300000423000005 от 20.02.2023</t>
  </si>
  <si>
    <t>ООО "Сельхозтехника"</t>
  </si>
  <si>
    <t>Соглашение о предоставлении субсидии с МКП "Великовисочный животноводческий комплекс" ЗР НАО в целях восстановления платежеспособности</t>
  </si>
  <si>
    <t>№ 6/У-2023 от 14.03.2023</t>
  </si>
  <si>
    <t>№ 19/У-2023 от 31.05.2023</t>
  </si>
  <si>
    <t>по состоянию на 01 июля 2023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</si>
</sst>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49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164" fontId="7" fillId="5" borderId="1" xfId="2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4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5" fontId="7" fillId="0" borderId="13" xfId="0" applyNumberFormat="1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wrapText="1"/>
    </xf>
    <xf numFmtId="165" fontId="6" fillId="0" borderId="13" xfId="0" applyNumberFormat="1" applyFont="1" applyFill="1" applyBorder="1" applyAlignment="1" applyProtection="1">
      <alignment vertical="center" wrapText="1"/>
      <protection locked="0"/>
    </xf>
    <xf numFmtId="0" fontId="7" fillId="0" borderId="13" xfId="0" applyFont="1" applyFill="1" applyBorder="1" applyAlignment="1">
      <alignment vertical="center" wrapText="1"/>
    </xf>
    <xf numFmtId="165" fontId="6" fillId="2" borderId="13" xfId="2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7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4" fontId="6" fillId="6" borderId="1" xfId="2" applyNumberFormat="1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3" fillId="6" borderId="9" xfId="0" applyNumberFormat="1" applyFont="1" applyFill="1" applyBorder="1" applyAlignment="1">
      <alignment horizontal="center" vertical="center" wrapText="1"/>
    </xf>
    <xf numFmtId="164" fontId="3" fillId="6" borderId="10" xfId="0" applyNumberFormat="1" applyFont="1" applyFill="1" applyBorder="1" applyAlignment="1">
      <alignment horizontal="center" vertical="center" wrapText="1"/>
    </xf>
    <xf numFmtId="164" fontId="3" fillId="6" borderId="11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left" vertical="center" wrapText="1"/>
    </xf>
    <xf numFmtId="165" fontId="6" fillId="0" borderId="3" xfId="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5" fontId="6" fillId="0" borderId="15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left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view="pageBreakPreview" zoomScale="90" zoomScaleNormal="100" zoomScaleSheetLayoutView="90" workbookViewId="0">
      <selection activeCell="M38" sqref="M38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6" width="9.140625" style="2"/>
    <col min="7" max="7" width="10.140625" style="2" bestFit="1" customWidth="1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26" t="s">
        <v>22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7" ht="16.5" thickBot="1" x14ac:dyDescent="0.3">
      <c r="A2" s="10"/>
      <c r="B2" s="11"/>
      <c r="C2" s="11"/>
      <c r="D2" s="127" t="s">
        <v>69</v>
      </c>
      <c r="E2" s="127"/>
      <c r="F2" s="127"/>
      <c r="G2" s="127"/>
      <c r="H2" s="127"/>
      <c r="I2" s="127"/>
      <c r="J2" s="127"/>
      <c r="K2" s="127"/>
      <c r="L2" s="127"/>
      <c r="M2" s="11"/>
      <c r="N2" s="10"/>
      <c r="O2" s="10"/>
    </row>
    <row r="3" spans="1:17" ht="31.5" customHeight="1" x14ac:dyDescent="0.25">
      <c r="A3" s="130" t="s">
        <v>0</v>
      </c>
      <c r="B3" s="132" t="s">
        <v>1</v>
      </c>
      <c r="C3" s="132"/>
      <c r="D3" s="132"/>
      <c r="E3" s="118" t="s">
        <v>17</v>
      </c>
      <c r="F3" s="119"/>
      <c r="G3" s="120"/>
      <c r="H3" s="133" t="s">
        <v>70</v>
      </c>
      <c r="I3" s="133"/>
      <c r="J3" s="133"/>
      <c r="K3" s="132" t="s">
        <v>71</v>
      </c>
      <c r="L3" s="132"/>
      <c r="M3" s="132"/>
      <c r="N3" s="132" t="s">
        <v>20</v>
      </c>
      <c r="O3" s="128" t="s">
        <v>19</v>
      </c>
    </row>
    <row r="4" spans="1:17" ht="15.75" customHeight="1" x14ac:dyDescent="0.25">
      <c r="A4" s="131"/>
      <c r="B4" s="134" t="s">
        <v>2</v>
      </c>
      <c r="C4" s="134" t="s">
        <v>3</v>
      </c>
      <c r="D4" s="134"/>
      <c r="E4" s="123" t="s">
        <v>2</v>
      </c>
      <c r="F4" s="121" t="s">
        <v>18</v>
      </c>
      <c r="G4" s="122"/>
      <c r="H4" s="135" t="s">
        <v>2</v>
      </c>
      <c r="I4" s="135" t="s">
        <v>3</v>
      </c>
      <c r="J4" s="135"/>
      <c r="K4" s="134" t="s">
        <v>2</v>
      </c>
      <c r="L4" s="134" t="s">
        <v>3</v>
      </c>
      <c r="M4" s="134"/>
      <c r="N4" s="134"/>
      <c r="O4" s="129"/>
    </row>
    <row r="5" spans="1:17" ht="33.75" customHeight="1" x14ac:dyDescent="0.25">
      <c r="A5" s="131"/>
      <c r="B5" s="134"/>
      <c r="C5" s="50" t="s">
        <v>4</v>
      </c>
      <c r="D5" s="50" t="s">
        <v>5</v>
      </c>
      <c r="E5" s="124"/>
      <c r="F5" s="111" t="s">
        <v>4</v>
      </c>
      <c r="G5" s="111" t="s">
        <v>5</v>
      </c>
      <c r="H5" s="135"/>
      <c r="I5" s="103" t="s">
        <v>4</v>
      </c>
      <c r="J5" s="103" t="s">
        <v>5</v>
      </c>
      <c r="K5" s="134"/>
      <c r="L5" s="50" t="s">
        <v>4</v>
      </c>
      <c r="M5" s="50" t="s">
        <v>5</v>
      </c>
      <c r="N5" s="134"/>
      <c r="O5" s="129"/>
    </row>
    <row r="6" spans="1:17" x14ac:dyDescent="0.25">
      <c r="A6" s="24">
        <v>1</v>
      </c>
      <c r="B6" s="3">
        <v>2</v>
      </c>
      <c r="C6" s="3">
        <v>3</v>
      </c>
      <c r="D6" s="3">
        <v>4</v>
      </c>
      <c r="E6" s="112">
        <v>5</v>
      </c>
      <c r="F6" s="112">
        <v>6</v>
      </c>
      <c r="G6" s="112">
        <v>7</v>
      </c>
      <c r="H6" s="20">
        <v>8</v>
      </c>
      <c r="I6" s="20">
        <v>9</v>
      </c>
      <c r="J6" s="20">
        <v>10</v>
      </c>
      <c r="K6" s="3">
        <v>11</v>
      </c>
      <c r="L6" s="3">
        <v>12</v>
      </c>
      <c r="M6" s="3">
        <v>13</v>
      </c>
      <c r="N6" s="3">
        <v>14</v>
      </c>
      <c r="O6" s="25">
        <v>15</v>
      </c>
    </row>
    <row r="7" spans="1:17" s="68" customFormat="1" x14ac:dyDescent="0.25">
      <c r="A7" s="64" t="s">
        <v>6</v>
      </c>
      <c r="B7" s="65">
        <f>B9+B11+B14+B33+B37</f>
        <v>128125.2</v>
      </c>
      <c r="C7" s="65">
        <f t="shared" ref="C7:M7" si="0">C9+C11+C14+C33+C37</f>
        <v>0</v>
      </c>
      <c r="D7" s="65">
        <f>D9+D11+D14+D33+D37</f>
        <v>128125.2</v>
      </c>
      <c r="E7" s="65">
        <f t="shared" si="0"/>
        <v>67293.7</v>
      </c>
      <c r="F7" s="65">
        <f t="shared" si="0"/>
        <v>0</v>
      </c>
      <c r="G7" s="65">
        <f>G9+G11+G14+G33+G37</f>
        <v>67293.7</v>
      </c>
      <c r="H7" s="65">
        <f t="shared" si="0"/>
        <v>67293.7</v>
      </c>
      <c r="I7" s="65">
        <f t="shared" si="0"/>
        <v>0</v>
      </c>
      <c r="J7" s="65">
        <f t="shared" si="0"/>
        <v>67293.7</v>
      </c>
      <c r="K7" s="65">
        <f t="shared" si="0"/>
        <v>67293.7</v>
      </c>
      <c r="L7" s="65">
        <f t="shared" si="0"/>
        <v>0</v>
      </c>
      <c r="M7" s="65">
        <f t="shared" si="0"/>
        <v>67293.7</v>
      </c>
      <c r="N7" s="66">
        <f>H7/E7</f>
        <v>1</v>
      </c>
      <c r="O7" s="67">
        <f>K7/E7</f>
        <v>1</v>
      </c>
    </row>
    <row r="8" spans="1:17" s="12" customFormat="1" x14ac:dyDescent="0.25">
      <c r="A8" s="26" t="s">
        <v>7</v>
      </c>
      <c r="B8" s="9"/>
      <c r="C8" s="9"/>
      <c r="D8" s="9"/>
      <c r="E8" s="108"/>
      <c r="F8" s="108"/>
      <c r="G8" s="108"/>
      <c r="H8" s="21"/>
      <c r="I8" s="21"/>
      <c r="J8" s="21"/>
      <c r="K8" s="9"/>
      <c r="L8" s="9"/>
      <c r="M8" s="9"/>
      <c r="N8" s="35"/>
      <c r="O8" s="36"/>
    </row>
    <row r="9" spans="1:17" s="6" customFormat="1" ht="36.75" hidden="1" customHeight="1" x14ac:dyDescent="0.25">
      <c r="A9" s="81" t="s">
        <v>34</v>
      </c>
      <c r="B9" s="31">
        <f>D9</f>
        <v>0</v>
      </c>
      <c r="C9" s="16">
        <f>SUM(C10:C10)</f>
        <v>0</v>
      </c>
      <c r="D9" s="16">
        <f>D10</f>
        <v>0</v>
      </c>
      <c r="E9" s="107">
        <f>E10</f>
        <v>0</v>
      </c>
      <c r="F9" s="107">
        <f>SUM(F10:F10)</f>
        <v>0</v>
      </c>
      <c r="G9" s="107">
        <f>G10</f>
        <v>0</v>
      </c>
      <c r="H9" s="22">
        <v>0</v>
      </c>
      <c r="I9" s="22">
        <f>SUM(I10:I10)</f>
        <v>0</v>
      </c>
      <c r="J9" s="22">
        <v>0</v>
      </c>
      <c r="K9" s="63">
        <v>0</v>
      </c>
      <c r="L9" s="63">
        <v>0</v>
      </c>
      <c r="M9" s="63">
        <v>0</v>
      </c>
      <c r="N9" s="17">
        <v>0</v>
      </c>
      <c r="O9" s="28">
        <v>0</v>
      </c>
      <c r="Q9" s="14">
        <f>75208.5-E7</f>
        <v>7914.8000000000029</v>
      </c>
    </row>
    <row r="10" spans="1:17" s="6" customFormat="1" ht="47.25" hidden="1" x14ac:dyDescent="0.25">
      <c r="A10" s="82" t="s">
        <v>23</v>
      </c>
      <c r="B10" s="32">
        <f>D10</f>
        <v>0</v>
      </c>
      <c r="C10" s="9">
        <f t="shared" ref="C10:C39" si="1">SUM(C11:C11)</f>
        <v>0</v>
      </c>
      <c r="D10" s="9">
        <v>0</v>
      </c>
      <c r="E10" s="108">
        <v>0</v>
      </c>
      <c r="F10" s="108">
        <v>0</v>
      </c>
      <c r="G10" s="108">
        <v>0</v>
      </c>
      <c r="H10" s="21">
        <v>0</v>
      </c>
      <c r="I10" s="21">
        <v>0</v>
      </c>
      <c r="J10" s="21">
        <v>0</v>
      </c>
      <c r="K10" s="19">
        <v>0</v>
      </c>
      <c r="L10" s="19">
        <v>0</v>
      </c>
      <c r="M10" s="19">
        <v>0</v>
      </c>
      <c r="N10" s="18">
        <v>0</v>
      </c>
      <c r="O10" s="28">
        <v>0</v>
      </c>
    </row>
    <row r="11" spans="1:17" s="6" customFormat="1" ht="41.25" customHeight="1" x14ac:dyDescent="0.25">
      <c r="A11" s="83" t="s">
        <v>33</v>
      </c>
      <c r="B11" s="63">
        <f t="shared" ref="B11:F11" si="2">B12+B13</f>
        <v>100000</v>
      </c>
      <c r="C11" s="63">
        <f t="shared" si="2"/>
        <v>0</v>
      </c>
      <c r="D11" s="63">
        <f t="shared" si="2"/>
        <v>100000</v>
      </c>
      <c r="E11" s="107">
        <f t="shared" si="2"/>
        <v>60375.8</v>
      </c>
      <c r="F11" s="107">
        <f t="shared" si="2"/>
        <v>0</v>
      </c>
      <c r="G11" s="107">
        <f>G12+G13</f>
        <v>60375.8</v>
      </c>
      <c r="H11" s="22">
        <f t="shared" ref="H11" si="3">H12+H13</f>
        <v>60375.8</v>
      </c>
      <c r="I11" s="22">
        <f t="shared" ref="I11" si="4">I12+I13</f>
        <v>0</v>
      </c>
      <c r="J11" s="22">
        <f t="shared" ref="J11" si="5">J12+J13</f>
        <v>60375.8</v>
      </c>
      <c r="K11" s="63">
        <f t="shared" ref="K11" si="6">K12+K13</f>
        <v>60375.8</v>
      </c>
      <c r="L11" s="63">
        <f t="shared" ref="L11" si="7">L12+L13</f>
        <v>0</v>
      </c>
      <c r="M11" s="63">
        <f>M12+M13</f>
        <v>60375.8</v>
      </c>
      <c r="N11" s="17">
        <f t="shared" ref="N11" si="8">H11/E11</f>
        <v>1</v>
      </c>
      <c r="O11" s="27">
        <f t="shared" ref="O11" si="9">K11/E11</f>
        <v>1</v>
      </c>
    </row>
    <row r="12" spans="1:17" s="12" customFormat="1" ht="47.25" x14ac:dyDescent="0.25">
      <c r="A12" s="82" t="s">
        <v>41</v>
      </c>
      <c r="B12" s="32">
        <f>D12</f>
        <v>39624.199999999997</v>
      </c>
      <c r="C12" s="9">
        <f>SUM(C14:C14)</f>
        <v>0</v>
      </c>
      <c r="D12" s="9">
        <v>39624.199999999997</v>
      </c>
      <c r="E12" s="108">
        <f>G12</f>
        <v>0</v>
      </c>
      <c r="F12" s="108">
        <v>0</v>
      </c>
      <c r="G12" s="108">
        <v>0</v>
      </c>
      <c r="H12" s="21">
        <v>0</v>
      </c>
      <c r="I12" s="21">
        <v>0</v>
      </c>
      <c r="J12" s="21">
        <v>0</v>
      </c>
      <c r="K12" s="19">
        <v>0</v>
      </c>
      <c r="L12" s="19">
        <v>0</v>
      </c>
      <c r="M12" s="19">
        <v>0</v>
      </c>
      <c r="N12" s="18">
        <v>0</v>
      </c>
      <c r="O12" s="28">
        <v>0</v>
      </c>
    </row>
    <row r="13" spans="1:17" s="12" customFormat="1" ht="63" x14ac:dyDescent="0.25">
      <c r="A13" s="82" t="s">
        <v>53</v>
      </c>
      <c r="B13" s="32">
        <f>D13</f>
        <v>60375.8</v>
      </c>
      <c r="C13" s="9">
        <v>0</v>
      </c>
      <c r="D13" s="9">
        <f>60375.8</f>
        <v>60375.8</v>
      </c>
      <c r="E13" s="108">
        <f>G13</f>
        <v>60375.8</v>
      </c>
      <c r="F13" s="108">
        <v>0</v>
      </c>
      <c r="G13" s="108">
        <v>60375.8</v>
      </c>
      <c r="H13" s="21">
        <f>J13</f>
        <v>60375.8</v>
      </c>
      <c r="I13" s="21">
        <v>0</v>
      </c>
      <c r="J13" s="21">
        <v>60375.8</v>
      </c>
      <c r="K13" s="19">
        <f>M13</f>
        <v>60375.8</v>
      </c>
      <c r="L13" s="19">
        <v>0</v>
      </c>
      <c r="M13" s="19">
        <v>60375.8</v>
      </c>
      <c r="N13" s="18">
        <f>H13/E13</f>
        <v>1</v>
      </c>
      <c r="O13" s="28">
        <f>K13/E13</f>
        <v>1</v>
      </c>
    </row>
    <row r="14" spans="1:17" s="6" customFormat="1" ht="57.75" customHeight="1" x14ac:dyDescent="0.25">
      <c r="A14" s="81" t="s">
        <v>24</v>
      </c>
      <c r="B14" s="16">
        <f>B15+B19+B22+B30</f>
        <v>18788.900000000001</v>
      </c>
      <c r="C14" s="16">
        <f t="shared" ref="C14:M14" si="10">C15+C19+C22+C30</f>
        <v>0</v>
      </c>
      <c r="D14" s="16">
        <f t="shared" si="10"/>
        <v>18788.900000000001</v>
      </c>
      <c r="E14" s="107">
        <f>E15+E19+E22+E30</f>
        <v>5739.9</v>
      </c>
      <c r="F14" s="107">
        <f t="shared" ref="F14" si="11">F15+F19+F22+F30</f>
        <v>0</v>
      </c>
      <c r="G14" s="107">
        <f>G15+G19+G22+G30</f>
        <v>5739.9</v>
      </c>
      <c r="H14" s="22">
        <f t="shared" ref="H14" si="12">H15+H19+H22+H30</f>
        <v>5739.9</v>
      </c>
      <c r="I14" s="22">
        <f t="shared" ref="I14:J14" si="13">I15+I19+I22+I30</f>
        <v>0</v>
      </c>
      <c r="J14" s="22">
        <f t="shared" si="13"/>
        <v>5739.9</v>
      </c>
      <c r="K14" s="16">
        <f t="shared" si="10"/>
        <v>5739.9</v>
      </c>
      <c r="L14" s="16">
        <f t="shared" si="10"/>
        <v>0</v>
      </c>
      <c r="M14" s="16">
        <f t="shared" si="10"/>
        <v>5739.9</v>
      </c>
      <c r="N14" s="17">
        <f>H14/E14</f>
        <v>1</v>
      </c>
      <c r="O14" s="27">
        <f t="shared" ref="O14:O32" si="14">K14/E14</f>
        <v>1</v>
      </c>
      <c r="P14" s="14"/>
    </row>
    <row r="15" spans="1:17" s="12" customFormat="1" ht="69.75" customHeight="1" x14ac:dyDescent="0.25">
      <c r="A15" s="81" t="s">
        <v>25</v>
      </c>
      <c r="B15" s="31">
        <f t="shared" ref="B15:B22" si="15">C15+D15</f>
        <v>10472</v>
      </c>
      <c r="C15" s="16">
        <f t="shared" si="1"/>
        <v>0</v>
      </c>
      <c r="D15" s="16">
        <f>D16+D17+D18</f>
        <v>10472</v>
      </c>
      <c r="E15" s="107">
        <f t="shared" ref="E15:F15" si="16">E16+E17+E18</f>
        <v>0</v>
      </c>
      <c r="F15" s="107">
        <f t="shared" si="16"/>
        <v>0</v>
      </c>
      <c r="G15" s="107">
        <f>G16+G17+G18</f>
        <v>0</v>
      </c>
      <c r="H15" s="30">
        <f>J15</f>
        <v>0</v>
      </c>
      <c r="I15" s="30">
        <f t="shared" ref="I15:M15" si="17">I16+I17+I18</f>
        <v>0</v>
      </c>
      <c r="J15" s="30">
        <f t="shared" ref="J15" si="18">J16+J17+J18</f>
        <v>0</v>
      </c>
      <c r="K15" s="31">
        <f t="shared" si="17"/>
        <v>0</v>
      </c>
      <c r="L15" s="31">
        <f t="shared" si="17"/>
        <v>0</v>
      </c>
      <c r="M15" s="31">
        <f t="shared" si="17"/>
        <v>0</v>
      </c>
      <c r="N15" s="17">
        <v>0</v>
      </c>
      <c r="O15" s="27">
        <v>0</v>
      </c>
      <c r="P15" s="13"/>
    </row>
    <row r="16" spans="1:17" s="6" customFormat="1" ht="34.5" customHeight="1" x14ac:dyDescent="0.25">
      <c r="A16" s="84" t="s">
        <v>46</v>
      </c>
      <c r="B16" s="32">
        <f t="shared" si="15"/>
        <v>6328</v>
      </c>
      <c r="C16" s="9">
        <f t="shared" si="1"/>
        <v>0</v>
      </c>
      <c r="D16" s="9">
        <v>6328</v>
      </c>
      <c r="E16" s="109">
        <f>G16</f>
        <v>0</v>
      </c>
      <c r="F16" s="108">
        <v>0</v>
      </c>
      <c r="G16" s="108">
        <v>0</v>
      </c>
      <c r="H16" s="33">
        <f>J16</f>
        <v>0</v>
      </c>
      <c r="I16" s="21">
        <v>0</v>
      </c>
      <c r="J16" s="21">
        <v>0</v>
      </c>
      <c r="K16" s="32">
        <f>M16</f>
        <v>0</v>
      </c>
      <c r="L16" s="19">
        <v>0</v>
      </c>
      <c r="M16" s="19">
        <v>0</v>
      </c>
      <c r="N16" s="18">
        <v>0</v>
      </c>
      <c r="O16" s="28">
        <v>0</v>
      </c>
      <c r="P16" s="14"/>
    </row>
    <row r="17" spans="1:16" s="6" customFormat="1" ht="24.75" customHeight="1" x14ac:dyDescent="0.25">
      <c r="A17" s="84" t="s">
        <v>48</v>
      </c>
      <c r="B17" s="32">
        <f t="shared" si="15"/>
        <v>1848</v>
      </c>
      <c r="C17" s="9">
        <f t="shared" si="1"/>
        <v>0</v>
      </c>
      <c r="D17" s="9">
        <v>1848</v>
      </c>
      <c r="E17" s="109">
        <f>G17</f>
        <v>0</v>
      </c>
      <c r="F17" s="108">
        <v>0</v>
      </c>
      <c r="G17" s="108">
        <v>0</v>
      </c>
      <c r="H17" s="33">
        <f>J17</f>
        <v>0</v>
      </c>
      <c r="I17" s="21">
        <v>0</v>
      </c>
      <c r="J17" s="21">
        <v>0</v>
      </c>
      <c r="K17" s="32">
        <f>M17</f>
        <v>0</v>
      </c>
      <c r="L17" s="19">
        <v>0</v>
      </c>
      <c r="M17" s="19">
        <v>0</v>
      </c>
      <c r="N17" s="18">
        <v>0</v>
      </c>
      <c r="O17" s="28">
        <v>0</v>
      </c>
      <c r="P17" s="14"/>
    </row>
    <row r="18" spans="1:16" s="6" customFormat="1" ht="39.75" customHeight="1" x14ac:dyDescent="0.25">
      <c r="A18" s="85" t="s">
        <v>37</v>
      </c>
      <c r="B18" s="32">
        <f t="shared" si="15"/>
        <v>2296</v>
      </c>
      <c r="C18" s="9">
        <f t="shared" si="1"/>
        <v>0</v>
      </c>
      <c r="D18" s="9">
        <v>2296</v>
      </c>
      <c r="E18" s="109">
        <f>G18</f>
        <v>0</v>
      </c>
      <c r="F18" s="108">
        <v>0</v>
      </c>
      <c r="G18" s="108">
        <v>0</v>
      </c>
      <c r="H18" s="33">
        <f>J18</f>
        <v>0</v>
      </c>
      <c r="I18" s="21">
        <v>0</v>
      </c>
      <c r="J18" s="21">
        <v>0</v>
      </c>
      <c r="K18" s="32">
        <f>M18</f>
        <v>0</v>
      </c>
      <c r="L18" s="19">
        <v>0</v>
      </c>
      <c r="M18" s="19">
        <v>0</v>
      </c>
      <c r="N18" s="18">
        <v>0</v>
      </c>
      <c r="O18" s="28">
        <v>0</v>
      </c>
      <c r="P18" s="14"/>
    </row>
    <row r="19" spans="1:16" s="12" customFormat="1" ht="65.25" hidden="1" customHeight="1" x14ac:dyDescent="0.25">
      <c r="A19" s="81" t="s">
        <v>39</v>
      </c>
      <c r="B19" s="16">
        <f t="shared" si="15"/>
        <v>0</v>
      </c>
      <c r="C19" s="16">
        <f t="shared" si="1"/>
        <v>0</v>
      </c>
      <c r="D19" s="16">
        <f>D20</f>
        <v>0</v>
      </c>
      <c r="E19" s="110">
        <f>G19</f>
        <v>0</v>
      </c>
      <c r="F19" s="107">
        <v>0</v>
      </c>
      <c r="G19" s="107">
        <f>G20</f>
        <v>0</v>
      </c>
      <c r="H19" s="30">
        <f>H20</f>
        <v>0</v>
      </c>
      <c r="I19" s="22">
        <v>0</v>
      </c>
      <c r="J19" s="30">
        <f>J20</f>
        <v>0</v>
      </c>
      <c r="K19" s="31">
        <f>M19</f>
        <v>0</v>
      </c>
      <c r="L19" s="31">
        <v>0</v>
      </c>
      <c r="M19" s="31">
        <v>0</v>
      </c>
      <c r="N19" s="17" t="e">
        <f t="shared" ref="N19:N32" si="19">H19/E19</f>
        <v>#DIV/0!</v>
      </c>
      <c r="O19" s="27" t="e">
        <f t="shared" si="14"/>
        <v>#DIV/0!</v>
      </c>
    </row>
    <row r="20" spans="1:16" s="12" customFormat="1" ht="47.25" hidden="1" x14ac:dyDescent="0.25">
      <c r="A20" s="86" t="s">
        <v>38</v>
      </c>
      <c r="B20" s="9">
        <f t="shared" si="15"/>
        <v>0</v>
      </c>
      <c r="C20" s="9">
        <f t="shared" si="1"/>
        <v>0</v>
      </c>
      <c r="D20" s="19">
        <v>0</v>
      </c>
      <c r="E20" s="108">
        <f>G20</f>
        <v>0</v>
      </c>
      <c r="F20" s="108">
        <v>0</v>
      </c>
      <c r="G20" s="108">
        <v>0</v>
      </c>
      <c r="H20" s="21">
        <f>J20</f>
        <v>0</v>
      </c>
      <c r="I20" s="21">
        <v>0</v>
      </c>
      <c r="J20" s="21">
        <v>0</v>
      </c>
      <c r="K20" s="19">
        <f>M20</f>
        <v>0</v>
      </c>
      <c r="L20" s="19">
        <v>0</v>
      </c>
      <c r="M20" s="19">
        <v>0</v>
      </c>
      <c r="N20" s="18" t="e">
        <f t="shared" si="19"/>
        <v>#DIV/0!</v>
      </c>
      <c r="O20" s="28" t="e">
        <f t="shared" si="14"/>
        <v>#DIV/0!</v>
      </c>
    </row>
    <row r="21" spans="1:16" s="6" customFormat="1" ht="45" hidden="1" customHeight="1" x14ac:dyDescent="0.25">
      <c r="A21" s="87" t="s">
        <v>26</v>
      </c>
      <c r="B21" s="32">
        <f t="shared" si="15"/>
        <v>0</v>
      </c>
      <c r="C21" s="9">
        <f t="shared" si="1"/>
        <v>0</v>
      </c>
      <c r="D21" s="19">
        <v>0</v>
      </c>
      <c r="E21" s="109">
        <v>0</v>
      </c>
      <c r="F21" s="108">
        <v>0</v>
      </c>
      <c r="G21" s="108">
        <v>0</v>
      </c>
      <c r="H21" s="33">
        <v>0</v>
      </c>
      <c r="I21" s="21">
        <v>0</v>
      </c>
      <c r="J21" s="21">
        <v>0</v>
      </c>
      <c r="K21" s="32">
        <v>0</v>
      </c>
      <c r="L21" s="19">
        <v>0</v>
      </c>
      <c r="M21" s="19">
        <v>0</v>
      </c>
      <c r="N21" s="18" t="e">
        <f t="shared" si="19"/>
        <v>#DIV/0!</v>
      </c>
      <c r="O21" s="28" t="e">
        <f t="shared" si="14"/>
        <v>#DIV/0!</v>
      </c>
      <c r="P21" s="15"/>
    </row>
    <row r="22" spans="1:16" s="12" customFormat="1" ht="96.75" customHeight="1" x14ac:dyDescent="0.25">
      <c r="A22" s="81" t="s">
        <v>32</v>
      </c>
      <c r="B22" s="34">
        <f t="shared" si="15"/>
        <v>7335.7</v>
      </c>
      <c r="C22" s="16">
        <f t="shared" si="1"/>
        <v>0</v>
      </c>
      <c r="D22" s="16">
        <f>D23+D24+D25+D26+D27+D28+D29</f>
        <v>7335.7</v>
      </c>
      <c r="E22" s="110">
        <f>SUM(E23:E29)</f>
        <v>4758.7</v>
      </c>
      <c r="F22" s="110">
        <f>SUM(F23:F29)</f>
        <v>0</v>
      </c>
      <c r="G22" s="110">
        <f>SUM(G23:G29)</f>
        <v>4758.7</v>
      </c>
      <c r="H22" s="22">
        <f>SUM(H23:H29)</f>
        <v>4758.7</v>
      </c>
      <c r="I22" s="22">
        <f t="shared" ref="I22:K22" si="20">SUM(I23:I29)</f>
        <v>0</v>
      </c>
      <c r="J22" s="22">
        <f t="shared" si="20"/>
        <v>4758.7</v>
      </c>
      <c r="K22" s="63">
        <f t="shared" si="20"/>
        <v>4758.7</v>
      </c>
      <c r="L22" s="63">
        <f t="shared" ref="L22" si="21">SUM(L23:L29)</f>
        <v>0</v>
      </c>
      <c r="M22" s="63">
        <f t="shared" ref="M22" si="22">SUM(M23:M29)</f>
        <v>4758.7</v>
      </c>
      <c r="N22" s="17">
        <f t="shared" si="19"/>
        <v>1</v>
      </c>
      <c r="O22" s="27">
        <f t="shared" si="14"/>
        <v>1</v>
      </c>
    </row>
    <row r="23" spans="1:16" s="12" customFormat="1" ht="93" hidden="1" customHeight="1" x14ac:dyDescent="0.25">
      <c r="A23" s="82" t="s">
        <v>27</v>
      </c>
      <c r="B23" s="69">
        <f t="shared" ref="B23:B29" si="23">C23+D23</f>
        <v>0</v>
      </c>
      <c r="C23" s="9">
        <f>SUM(C24:C24)</f>
        <v>0</v>
      </c>
      <c r="D23" s="9">
        <v>0</v>
      </c>
      <c r="E23" s="109">
        <v>0</v>
      </c>
      <c r="F23" s="108">
        <v>0</v>
      </c>
      <c r="G23" s="108">
        <v>0</v>
      </c>
      <c r="H23" s="33">
        <v>0</v>
      </c>
      <c r="I23" s="21">
        <v>0</v>
      </c>
      <c r="J23" s="21">
        <v>0</v>
      </c>
      <c r="K23" s="32">
        <v>0</v>
      </c>
      <c r="L23" s="19">
        <v>0</v>
      </c>
      <c r="M23" s="19">
        <v>0</v>
      </c>
      <c r="N23" s="18" t="e">
        <f t="shared" si="19"/>
        <v>#DIV/0!</v>
      </c>
      <c r="O23" s="28" t="e">
        <f t="shared" si="14"/>
        <v>#DIV/0!</v>
      </c>
    </row>
    <row r="24" spans="1:16" s="12" customFormat="1" ht="60" hidden="1" customHeight="1" x14ac:dyDescent="0.25">
      <c r="A24" s="82" t="s">
        <v>28</v>
      </c>
      <c r="B24" s="69">
        <f t="shared" si="23"/>
        <v>0</v>
      </c>
      <c r="C24" s="9">
        <f>SUM(C25:C25)</f>
        <v>0</v>
      </c>
      <c r="D24" s="9">
        <v>0</v>
      </c>
      <c r="E24" s="109">
        <v>0</v>
      </c>
      <c r="F24" s="108">
        <v>0</v>
      </c>
      <c r="G24" s="108">
        <v>0</v>
      </c>
      <c r="H24" s="33">
        <v>0</v>
      </c>
      <c r="I24" s="21">
        <v>0</v>
      </c>
      <c r="J24" s="21">
        <v>0</v>
      </c>
      <c r="K24" s="32">
        <v>0</v>
      </c>
      <c r="L24" s="19">
        <v>0</v>
      </c>
      <c r="M24" s="19">
        <v>0</v>
      </c>
      <c r="N24" s="18" t="e">
        <f t="shared" si="19"/>
        <v>#DIV/0!</v>
      </c>
      <c r="O24" s="28" t="e">
        <f t="shared" si="14"/>
        <v>#DIV/0!</v>
      </c>
    </row>
    <row r="25" spans="1:16" s="12" customFormat="1" ht="84" hidden="1" customHeight="1" x14ac:dyDescent="0.25">
      <c r="A25" s="85" t="s">
        <v>29</v>
      </c>
      <c r="B25" s="69">
        <f t="shared" si="23"/>
        <v>0</v>
      </c>
      <c r="C25" s="9">
        <f>SUM(C30:C30)</f>
        <v>0</v>
      </c>
      <c r="D25" s="9">
        <v>0</v>
      </c>
      <c r="E25" s="109">
        <v>0</v>
      </c>
      <c r="F25" s="108">
        <v>0</v>
      </c>
      <c r="G25" s="108">
        <v>0</v>
      </c>
      <c r="H25" s="33">
        <v>0</v>
      </c>
      <c r="I25" s="21">
        <v>0</v>
      </c>
      <c r="J25" s="21">
        <v>0</v>
      </c>
      <c r="K25" s="32">
        <v>0</v>
      </c>
      <c r="L25" s="19">
        <v>0</v>
      </c>
      <c r="M25" s="19">
        <v>0</v>
      </c>
      <c r="N25" s="18" t="e">
        <f t="shared" si="19"/>
        <v>#DIV/0!</v>
      </c>
      <c r="O25" s="28" t="e">
        <f t="shared" si="14"/>
        <v>#DIV/0!</v>
      </c>
    </row>
    <row r="26" spans="1:16" s="12" customFormat="1" ht="84" customHeight="1" x14ac:dyDescent="0.25">
      <c r="A26" s="85" t="s">
        <v>54</v>
      </c>
      <c r="B26" s="69">
        <f t="shared" si="23"/>
        <v>4758.7</v>
      </c>
      <c r="C26" s="9">
        <v>0</v>
      </c>
      <c r="D26" s="9">
        <v>4758.7</v>
      </c>
      <c r="E26" s="109">
        <f>G26</f>
        <v>4758.7</v>
      </c>
      <c r="F26" s="109">
        <v>0</v>
      </c>
      <c r="G26" s="109">
        <v>4758.7</v>
      </c>
      <c r="H26" s="33">
        <f>J26</f>
        <v>4758.7</v>
      </c>
      <c r="I26" s="33">
        <v>0</v>
      </c>
      <c r="J26" s="33">
        <v>4758.7</v>
      </c>
      <c r="K26" s="32">
        <f>M26</f>
        <v>4758.7</v>
      </c>
      <c r="L26" s="32">
        <v>0</v>
      </c>
      <c r="M26" s="32">
        <v>4758.7</v>
      </c>
      <c r="N26" s="18">
        <f t="shared" si="19"/>
        <v>1</v>
      </c>
      <c r="O26" s="28">
        <f t="shared" si="14"/>
        <v>1</v>
      </c>
    </row>
    <row r="27" spans="1:16" s="12" customFormat="1" ht="84" customHeight="1" x14ac:dyDescent="0.25">
      <c r="A27" s="115" t="s">
        <v>72</v>
      </c>
      <c r="B27" s="69">
        <f t="shared" si="23"/>
        <v>2577</v>
      </c>
      <c r="C27" s="9">
        <v>0</v>
      </c>
      <c r="D27" s="9">
        <v>2577</v>
      </c>
      <c r="E27" s="109">
        <f>G27</f>
        <v>0</v>
      </c>
      <c r="F27" s="109">
        <v>0</v>
      </c>
      <c r="G27" s="109">
        <v>0</v>
      </c>
      <c r="H27" s="33">
        <f>J27</f>
        <v>0</v>
      </c>
      <c r="I27" s="33">
        <v>0</v>
      </c>
      <c r="J27" s="33">
        <v>0</v>
      </c>
      <c r="K27" s="32">
        <f>M27</f>
        <v>0</v>
      </c>
      <c r="L27" s="32">
        <v>0</v>
      </c>
      <c r="M27" s="32">
        <v>0</v>
      </c>
      <c r="N27" s="18">
        <v>0</v>
      </c>
      <c r="O27" s="28">
        <v>0</v>
      </c>
    </row>
    <row r="28" spans="1:16" s="12" customFormat="1" ht="93.75" hidden="1" customHeight="1" x14ac:dyDescent="0.25">
      <c r="A28" s="85" t="s">
        <v>42</v>
      </c>
      <c r="B28" s="69">
        <f t="shared" si="23"/>
        <v>0</v>
      </c>
      <c r="C28" s="9">
        <v>0</v>
      </c>
      <c r="D28" s="9">
        <v>0</v>
      </c>
      <c r="E28" s="109">
        <f>G28</f>
        <v>0</v>
      </c>
      <c r="F28" s="109">
        <v>0</v>
      </c>
      <c r="G28" s="109">
        <v>0</v>
      </c>
      <c r="H28" s="33">
        <f>J28</f>
        <v>0</v>
      </c>
      <c r="I28" s="33">
        <v>0</v>
      </c>
      <c r="J28" s="33">
        <v>0</v>
      </c>
      <c r="K28" s="32">
        <f>M28</f>
        <v>0</v>
      </c>
      <c r="L28" s="32">
        <v>0</v>
      </c>
      <c r="M28" s="32">
        <v>0</v>
      </c>
      <c r="N28" s="18" t="e">
        <f t="shared" si="19"/>
        <v>#DIV/0!</v>
      </c>
      <c r="O28" s="28" t="e">
        <f t="shared" si="14"/>
        <v>#DIV/0!</v>
      </c>
    </row>
    <row r="29" spans="1:16" s="12" customFormat="1" ht="108" hidden="1" customHeight="1" x14ac:dyDescent="0.25">
      <c r="A29" s="85" t="s">
        <v>44</v>
      </c>
      <c r="B29" s="69">
        <f t="shared" si="23"/>
        <v>0</v>
      </c>
      <c r="C29" s="9">
        <v>0</v>
      </c>
      <c r="D29" s="9">
        <v>0</v>
      </c>
      <c r="E29" s="109">
        <f>G29</f>
        <v>0</v>
      </c>
      <c r="F29" s="109">
        <v>0</v>
      </c>
      <c r="G29" s="109">
        <v>0</v>
      </c>
      <c r="H29" s="33">
        <f>J29</f>
        <v>0</v>
      </c>
      <c r="I29" s="33">
        <v>0</v>
      </c>
      <c r="J29" s="33">
        <v>0</v>
      </c>
      <c r="K29" s="32">
        <f>M29</f>
        <v>0</v>
      </c>
      <c r="L29" s="32">
        <v>0</v>
      </c>
      <c r="M29" s="32">
        <v>0</v>
      </c>
      <c r="N29" s="18" t="e">
        <f t="shared" si="19"/>
        <v>#DIV/0!</v>
      </c>
      <c r="O29" s="28" t="e">
        <f t="shared" si="14"/>
        <v>#DIV/0!</v>
      </c>
    </row>
    <row r="30" spans="1:16" s="6" customFormat="1" ht="30" customHeight="1" x14ac:dyDescent="0.25">
      <c r="A30" s="88" t="s">
        <v>30</v>
      </c>
      <c r="B30" s="16">
        <f t="shared" ref="B30:B36" si="24">C30+D30</f>
        <v>981.2</v>
      </c>
      <c r="C30" s="16">
        <f t="shared" si="1"/>
        <v>0</v>
      </c>
      <c r="D30" s="16">
        <f>D31+D32</f>
        <v>981.2</v>
      </c>
      <c r="E30" s="110">
        <f>E32</f>
        <v>981.2</v>
      </c>
      <c r="F30" s="107">
        <f>SUM(F31:F31)</f>
        <v>0</v>
      </c>
      <c r="G30" s="107">
        <f>G32</f>
        <v>981.2</v>
      </c>
      <c r="H30" s="22">
        <f>H32</f>
        <v>981.2</v>
      </c>
      <c r="I30" s="22">
        <f>SUM(I31:I31)</f>
        <v>0</v>
      </c>
      <c r="J30" s="22">
        <f>J32</f>
        <v>981.2</v>
      </c>
      <c r="K30" s="63">
        <f>K32</f>
        <v>981.2</v>
      </c>
      <c r="L30" s="63">
        <f>SUM(L31:L31)</f>
        <v>0</v>
      </c>
      <c r="M30" s="63">
        <f>M32</f>
        <v>981.2</v>
      </c>
      <c r="N30" s="17">
        <f t="shared" si="19"/>
        <v>1</v>
      </c>
      <c r="O30" s="27">
        <f t="shared" si="14"/>
        <v>1</v>
      </c>
    </row>
    <row r="31" spans="1:16" s="6" customFormat="1" ht="69" hidden="1" customHeight="1" x14ac:dyDescent="0.25">
      <c r="A31" s="89" t="s">
        <v>31</v>
      </c>
      <c r="B31" s="9">
        <f t="shared" si="24"/>
        <v>0</v>
      </c>
      <c r="C31" s="16">
        <f t="shared" si="1"/>
        <v>0</v>
      </c>
      <c r="D31" s="9">
        <v>0</v>
      </c>
      <c r="E31" s="109">
        <v>0</v>
      </c>
      <c r="F31" s="108">
        <v>0</v>
      </c>
      <c r="G31" s="108">
        <v>0</v>
      </c>
      <c r="H31" s="21">
        <v>0</v>
      </c>
      <c r="I31" s="21">
        <v>0</v>
      </c>
      <c r="J31" s="21">
        <v>0</v>
      </c>
      <c r="K31" s="19">
        <v>0</v>
      </c>
      <c r="L31" s="19">
        <v>0</v>
      </c>
      <c r="M31" s="19">
        <v>0</v>
      </c>
      <c r="N31" s="18">
        <v>0</v>
      </c>
      <c r="O31" s="28" t="e">
        <f t="shared" si="14"/>
        <v>#DIV/0!</v>
      </c>
    </row>
    <row r="32" spans="1:16" s="6" customFormat="1" ht="78" customHeight="1" x14ac:dyDescent="0.25">
      <c r="A32" s="89" t="s">
        <v>56</v>
      </c>
      <c r="B32" s="9">
        <f>D32</f>
        <v>981.2</v>
      </c>
      <c r="C32" s="9">
        <f t="shared" si="1"/>
        <v>0</v>
      </c>
      <c r="D32" s="9">
        <v>981.2</v>
      </c>
      <c r="E32" s="109">
        <f>G32</f>
        <v>981.2</v>
      </c>
      <c r="F32" s="108">
        <v>0</v>
      </c>
      <c r="G32" s="108">
        <v>981.2</v>
      </c>
      <c r="H32" s="21">
        <f>J32</f>
        <v>981.2</v>
      </c>
      <c r="I32" s="21">
        <v>0</v>
      </c>
      <c r="J32" s="21">
        <v>981.2</v>
      </c>
      <c r="K32" s="19">
        <f>M32</f>
        <v>981.2</v>
      </c>
      <c r="L32" s="19">
        <v>0</v>
      </c>
      <c r="M32" s="19">
        <v>981.2</v>
      </c>
      <c r="N32" s="18">
        <f t="shared" si="19"/>
        <v>1</v>
      </c>
      <c r="O32" s="28">
        <f t="shared" si="14"/>
        <v>1</v>
      </c>
    </row>
    <row r="33" spans="1:16" s="12" customFormat="1" ht="69.75" customHeight="1" x14ac:dyDescent="0.25">
      <c r="A33" s="81" t="s">
        <v>35</v>
      </c>
      <c r="B33" s="31">
        <f t="shared" si="24"/>
        <v>8158.3</v>
      </c>
      <c r="C33" s="16">
        <f t="shared" si="1"/>
        <v>0</v>
      </c>
      <c r="D33" s="16">
        <f>D34+D35+D36</f>
        <v>8158.3</v>
      </c>
      <c r="E33" s="107">
        <f>E34+E35+E36</f>
        <v>0</v>
      </c>
      <c r="F33" s="107">
        <f t="shared" ref="F33" si="25">F34+F35+F36</f>
        <v>0</v>
      </c>
      <c r="G33" s="107">
        <f>G34+G35+G36</f>
        <v>0</v>
      </c>
      <c r="H33" s="30">
        <f>H34+H35+H36</f>
        <v>0</v>
      </c>
      <c r="I33" s="30">
        <f t="shared" ref="I33:L33" si="26">I34+I35+I36</f>
        <v>0</v>
      </c>
      <c r="J33" s="30">
        <f t="shared" ref="J33" si="27">J34+J35+J36</f>
        <v>0</v>
      </c>
      <c r="K33" s="31">
        <f>K34+K35+K36</f>
        <v>0</v>
      </c>
      <c r="L33" s="31">
        <f t="shared" si="26"/>
        <v>0</v>
      </c>
      <c r="M33" s="31">
        <f>M34+M35+M36</f>
        <v>0</v>
      </c>
      <c r="N33" s="17">
        <v>0</v>
      </c>
      <c r="O33" s="27">
        <v>0</v>
      </c>
      <c r="P33" s="13"/>
    </row>
    <row r="34" spans="1:16" s="6" customFormat="1" ht="23.25" customHeight="1" x14ac:dyDescent="0.25">
      <c r="A34" s="84" t="s">
        <v>48</v>
      </c>
      <c r="B34" s="32">
        <f t="shared" si="24"/>
        <v>2100.4</v>
      </c>
      <c r="C34" s="9">
        <f t="shared" si="1"/>
        <v>0</v>
      </c>
      <c r="D34" s="19">
        <v>2100.4</v>
      </c>
      <c r="E34" s="109">
        <f>G34</f>
        <v>0</v>
      </c>
      <c r="F34" s="108">
        <v>0</v>
      </c>
      <c r="G34" s="108">
        <v>0</v>
      </c>
      <c r="H34" s="33">
        <f>J34</f>
        <v>0</v>
      </c>
      <c r="I34" s="21">
        <v>0</v>
      </c>
      <c r="J34" s="21">
        <v>0</v>
      </c>
      <c r="K34" s="32">
        <f>M34</f>
        <v>0</v>
      </c>
      <c r="L34" s="19">
        <v>0</v>
      </c>
      <c r="M34" s="19">
        <v>0</v>
      </c>
      <c r="N34" s="18">
        <v>0</v>
      </c>
      <c r="O34" s="28">
        <v>0</v>
      </c>
      <c r="P34" s="14"/>
    </row>
    <row r="35" spans="1:16" s="6" customFormat="1" ht="36.75" customHeight="1" x14ac:dyDescent="0.25">
      <c r="A35" s="85" t="s">
        <v>37</v>
      </c>
      <c r="B35" s="32">
        <f t="shared" si="24"/>
        <v>1968.2</v>
      </c>
      <c r="C35" s="9">
        <f t="shared" si="1"/>
        <v>0</v>
      </c>
      <c r="D35" s="19">
        <v>1968.2</v>
      </c>
      <c r="E35" s="109">
        <f>G35</f>
        <v>0</v>
      </c>
      <c r="F35" s="108">
        <v>0</v>
      </c>
      <c r="G35" s="108">
        <v>0</v>
      </c>
      <c r="H35" s="33">
        <f t="shared" ref="H35:H36" si="28">J35</f>
        <v>0</v>
      </c>
      <c r="I35" s="21">
        <v>0</v>
      </c>
      <c r="J35" s="21">
        <v>0</v>
      </c>
      <c r="K35" s="32">
        <f>M35</f>
        <v>0</v>
      </c>
      <c r="L35" s="19">
        <v>0</v>
      </c>
      <c r="M35" s="19">
        <v>0</v>
      </c>
      <c r="N35" s="18">
        <v>0</v>
      </c>
      <c r="O35" s="28">
        <v>0</v>
      </c>
      <c r="P35" s="14"/>
    </row>
    <row r="36" spans="1:16" s="6" customFormat="1" ht="38.25" customHeight="1" x14ac:dyDescent="0.25">
      <c r="A36" s="84" t="s">
        <v>47</v>
      </c>
      <c r="B36" s="32">
        <f t="shared" si="24"/>
        <v>4089.7</v>
      </c>
      <c r="C36" s="9">
        <f t="shared" si="1"/>
        <v>0</v>
      </c>
      <c r="D36" s="19">
        <v>4089.7</v>
      </c>
      <c r="E36" s="109">
        <f>G36</f>
        <v>0</v>
      </c>
      <c r="F36" s="108">
        <v>0</v>
      </c>
      <c r="G36" s="108">
        <v>0</v>
      </c>
      <c r="H36" s="33">
        <f t="shared" si="28"/>
        <v>0</v>
      </c>
      <c r="I36" s="21">
        <v>0</v>
      </c>
      <c r="J36" s="21">
        <v>0</v>
      </c>
      <c r="K36" s="32">
        <f>M36</f>
        <v>0</v>
      </c>
      <c r="L36" s="19">
        <v>0</v>
      </c>
      <c r="M36" s="19">
        <v>0</v>
      </c>
      <c r="N36" s="18">
        <v>0</v>
      </c>
      <c r="O36" s="28">
        <v>0</v>
      </c>
      <c r="P36" s="14"/>
    </row>
    <row r="37" spans="1:16" s="6" customFormat="1" ht="30" customHeight="1" x14ac:dyDescent="0.25">
      <c r="A37" s="29" t="s">
        <v>36</v>
      </c>
      <c r="B37" s="63">
        <f t="shared" ref="B37" si="29">B38+B39</f>
        <v>1178</v>
      </c>
      <c r="C37" s="63">
        <f t="shared" ref="C37" si="30">C38+C39</f>
        <v>0</v>
      </c>
      <c r="D37" s="63">
        <f>D38+D39</f>
        <v>1178</v>
      </c>
      <c r="E37" s="107">
        <f t="shared" ref="E37" si="31">E38+E39</f>
        <v>1178</v>
      </c>
      <c r="F37" s="107">
        <f t="shared" ref="F37" si="32">F38+F39</f>
        <v>0</v>
      </c>
      <c r="G37" s="107">
        <f t="shared" ref="G37" si="33">G38+G39</f>
        <v>1178</v>
      </c>
      <c r="H37" s="22">
        <f t="shared" ref="H37" si="34">H38+H39</f>
        <v>1178</v>
      </c>
      <c r="I37" s="22">
        <f t="shared" ref="I37" si="35">I38+I39</f>
        <v>0</v>
      </c>
      <c r="J37" s="22">
        <f t="shared" ref="J37" si="36">J38+J39</f>
        <v>1178</v>
      </c>
      <c r="K37" s="63">
        <f t="shared" ref="K37:L37" si="37">K38+K39</f>
        <v>1178</v>
      </c>
      <c r="L37" s="63">
        <f t="shared" si="37"/>
        <v>0</v>
      </c>
      <c r="M37" s="63">
        <f>M38+M39</f>
        <v>1178</v>
      </c>
      <c r="N37" s="17">
        <v>0</v>
      </c>
      <c r="O37" s="27">
        <v>0</v>
      </c>
    </row>
    <row r="38" spans="1:16" s="6" customFormat="1" ht="85.5" customHeight="1" x14ac:dyDescent="0.25">
      <c r="A38" s="104" t="s">
        <v>55</v>
      </c>
      <c r="B38" s="9">
        <f>D38</f>
        <v>484</v>
      </c>
      <c r="C38" s="9">
        <f t="shared" si="1"/>
        <v>0</v>
      </c>
      <c r="D38" s="9">
        <v>484</v>
      </c>
      <c r="E38" s="109">
        <f>G38</f>
        <v>484</v>
      </c>
      <c r="F38" s="108">
        <v>0</v>
      </c>
      <c r="G38" s="108">
        <v>484</v>
      </c>
      <c r="H38" s="21">
        <f>J38</f>
        <v>484</v>
      </c>
      <c r="I38" s="21">
        <v>0</v>
      </c>
      <c r="J38" s="21">
        <v>484</v>
      </c>
      <c r="K38" s="19">
        <f>M38</f>
        <v>484</v>
      </c>
      <c r="L38" s="19">
        <v>0</v>
      </c>
      <c r="M38" s="19">
        <v>484</v>
      </c>
      <c r="N38" s="18">
        <f>H38/E38</f>
        <v>1</v>
      </c>
      <c r="O38" s="18">
        <f>K38/E38</f>
        <v>1</v>
      </c>
    </row>
    <row r="39" spans="1:16" s="12" customFormat="1" ht="126" x14ac:dyDescent="0.25">
      <c r="A39" s="106" t="s">
        <v>68</v>
      </c>
      <c r="B39" s="9">
        <f>D39</f>
        <v>694</v>
      </c>
      <c r="C39" s="9">
        <f t="shared" si="1"/>
        <v>0</v>
      </c>
      <c r="D39" s="9">
        <v>694</v>
      </c>
      <c r="E39" s="109">
        <f>G39</f>
        <v>694</v>
      </c>
      <c r="F39" s="108">
        <v>0</v>
      </c>
      <c r="G39" s="108">
        <v>694</v>
      </c>
      <c r="H39" s="21">
        <f>J39</f>
        <v>694</v>
      </c>
      <c r="I39" s="21">
        <v>0</v>
      </c>
      <c r="J39" s="21">
        <v>694</v>
      </c>
      <c r="K39" s="19">
        <f>M39</f>
        <v>694</v>
      </c>
      <c r="L39" s="19">
        <v>0</v>
      </c>
      <c r="M39" s="19">
        <v>694</v>
      </c>
      <c r="N39" s="18">
        <f>H39/E39</f>
        <v>1</v>
      </c>
      <c r="O39" s="18">
        <f>K39/E39</f>
        <v>1</v>
      </c>
    </row>
    <row r="40" spans="1:16" ht="31.5" x14ac:dyDescent="0.25">
      <c r="A40" s="47" t="s">
        <v>51</v>
      </c>
      <c r="C40" s="125" t="s">
        <v>43</v>
      </c>
      <c r="D40" s="125"/>
      <c r="H40" s="13"/>
    </row>
  </sheetData>
  <mergeCells count="18">
    <mergeCell ref="K4:K5"/>
    <mergeCell ref="L4:M4"/>
    <mergeCell ref="E3:G3"/>
    <mergeCell ref="F4:G4"/>
    <mergeCell ref="E4:E5"/>
    <mergeCell ref="C40:D40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view="pageBreakPreview" zoomScale="80" zoomScaleNormal="100" zoomScaleSheetLayoutView="80" workbookViewId="0">
      <selection activeCell="D3" sqref="D3:D4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3.7109375" style="1" customWidth="1"/>
    <col min="4" max="4" width="29.42578125" style="8" customWidth="1"/>
    <col min="5" max="5" width="15.7109375" style="72" customWidth="1"/>
    <col min="6" max="6" width="19.140625" style="57" customWidth="1"/>
    <col min="7" max="7" width="16.140625" style="57" customWidth="1"/>
    <col min="8" max="8" width="16.28515625" style="58" customWidth="1"/>
    <col min="9" max="9" width="16" style="57" customWidth="1"/>
    <col min="10" max="10" width="15.42578125" style="59" customWidth="1"/>
    <col min="11" max="16384" width="9.140625" style="1"/>
  </cols>
  <sheetData>
    <row r="1" spans="1:11" ht="42.75" customHeight="1" x14ac:dyDescent="0.25">
      <c r="A1" s="138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1" x14ac:dyDescent="0.25">
      <c r="A2" s="10"/>
      <c r="B2" s="140" t="s">
        <v>78</v>
      </c>
      <c r="C2" s="140"/>
      <c r="D2" s="140"/>
      <c r="E2" s="140"/>
      <c r="F2" s="140"/>
      <c r="G2" s="140"/>
      <c r="H2" s="53"/>
      <c r="I2" s="54"/>
      <c r="J2" s="55"/>
    </row>
    <row r="3" spans="1:11" ht="40.5" customHeight="1" x14ac:dyDescent="0.25">
      <c r="A3" s="142" t="s">
        <v>8</v>
      </c>
      <c r="B3" s="142" t="s">
        <v>9</v>
      </c>
      <c r="C3" s="142" t="s">
        <v>10</v>
      </c>
      <c r="D3" s="142" t="s">
        <v>11</v>
      </c>
      <c r="E3" s="142" t="s">
        <v>12</v>
      </c>
      <c r="F3" s="141" t="s">
        <v>13</v>
      </c>
      <c r="G3" s="141" t="s">
        <v>50</v>
      </c>
      <c r="H3" s="139" t="s">
        <v>21</v>
      </c>
      <c r="I3" s="139"/>
      <c r="J3" s="139"/>
      <c r="K3" s="4"/>
    </row>
    <row r="4" spans="1:11" ht="59.25" customHeight="1" x14ac:dyDescent="0.25">
      <c r="A4" s="142"/>
      <c r="B4" s="142"/>
      <c r="C4" s="142"/>
      <c r="D4" s="142"/>
      <c r="E4" s="142"/>
      <c r="F4" s="141"/>
      <c r="G4" s="141"/>
      <c r="H4" s="40" t="s">
        <v>14</v>
      </c>
      <c r="I4" s="93" t="s">
        <v>15</v>
      </c>
      <c r="J4" s="40" t="s">
        <v>16</v>
      </c>
      <c r="K4" s="4"/>
    </row>
    <row r="5" spans="1:11" s="38" customFormat="1" x14ac:dyDescent="0.25">
      <c r="A5" s="74">
        <v>2</v>
      </c>
      <c r="B5" s="74"/>
      <c r="C5" s="74"/>
      <c r="D5" s="74"/>
      <c r="E5" s="74"/>
      <c r="F5" s="56"/>
      <c r="G5" s="56"/>
      <c r="H5" s="56"/>
      <c r="I5" s="56"/>
      <c r="J5" s="56"/>
      <c r="K5" s="37"/>
    </row>
    <row r="6" spans="1:11" s="6" customFormat="1" ht="15.75" hidden="1" customHeight="1" x14ac:dyDescent="0.25">
      <c r="A6" s="75" t="s">
        <v>34</v>
      </c>
      <c r="B6" s="76"/>
      <c r="C6" s="76"/>
      <c r="D6" s="92"/>
      <c r="E6" s="41"/>
      <c r="F6" s="40"/>
      <c r="G6" s="40"/>
      <c r="H6" s="40"/>
      <c r="I6" s="40"/>
      <c r="J6" s="40"/>
      <c r="K6" s="7"/>
    </row>
    <row r="7" spans="1:11" s="6" customFormat="1" ht="31.5" hidden="1" customHeight="1" x14ac:dyDescent="0.25">
      <c r="A7" s="92" t="s">
        <v>23</v>
      </c>
      <c r="B7" s="76"/>
      <c r="C7" s="76"/>
      <c r="D7" s="92"/>
      <c r="E7" s="41"/>
      <c r="F7" s="40"/>
      <c r="G7" s="40"/>
      <c r="H7" s="40"/>
      <c r="I7" s="40"/>
      <c r="J7" s="40"/>
      <c r="K7" s="7"/>
    </row>
    <row r="8" spans="1:11" s="6" customFormat="1" ht="31.5" x14ac:dyDescent="0.25">
      <c r="A8" s="77" t="s">
        <v>33</v>
      </c>
      <c r="B8" s="76"/>
      <c r="C8" s="76"/>
      <c r="D8" s="92"/>
      <c r="E8" s="41"/>
      <c r="F8" s="78">
        <f>F10</f>
        <v>60375800</v>
      </c>
      <c r="G8" s="78">
        <f t="shared" ref="G8:J8" si="0">G10</f>
        <v>0</v>
      </c>
      <c r="H8" s="78">
        <f t="shared" si="0"/>
        <v>60375800</v>
      </c>
      <c r="I8" s="78">
        <f t="shared" si="0"/>
        <v>0</v>
      </c>
      <c r="J8" s="78">
        <f t="shared" si="0"/>
        <v>60375800</v>
      </c>
      <c r="K8" s="7"/>
    </row>
    <row r="9" spans="1:11" s="6" customFormat="1" ht="31.5" hidden="1" x14ac:dyDescent="0.25">
      <c r="A9" s="101" t="s">
        <v>41</v>
      </c>
      <c r="B9" s="76"/>
      <c r="C9" s="76"/>
      <c r="D9" s="92"/>
      <c r="E9" s="41"/>
      <c r="F9" s="40"/>
      <c r="G9" s="40"/>
      <c r="H9" s="40"/>
      <c r="I9" s="40"/>
      <c r="J9" s="40"/>
      <c r="K9" s="7"/>
    </row>
    <row r="10" spans="1:11" s="6" customFormat="1" ht="55.5" customHeight="1" x14ac:dyDescent="0.25">
      <c r="A10" s="98" t="s">
        <v>53</v>
      </c>
      <c r="B10" s="90" t="s">
        <v>57</v>
      </c>
      <c r="C10" s="90" t="s">
        <v>58</v>
      </c>
      <c r="D10" s="105" t="s">
        <v>46</v>
      </c>
      <c r="E10" s="41">
        <v>45107</v>
      </c>
      <c r="F10" s="40">
        <v>60375800</v>
      </c>
      <c r="G10" s="40">
        <v>0</v>
      </c>
      <c r="H10" s="40">
        <v>60375800</v>
      </c>
      <c r="I10" s="40">
        <v>0</v>
      </c>
      <c r="J10" s="40">
        <v>60375800</v>
      </c>
      <c r="K10" s="7"/>
    </row>
    <row r="11" spans="1:11" ht="39.75" customHeight="1" x14ac:dyDescent="0.25">
      <c r="A11" s="75" t="s">
        <v>24</v>
      </c>
      <c r="B11" s="76"/>
      <c r="C11" s="76"/>
      <c r="D11" s="116"/>
      <c r="E11" s="41"/>
      <c r="F11" s="40"/>
      <c r="G11" s="40"/>
      <c r="H11" s="40"/>
      <c r="I11" s="40"/>
      <c r="J11" s="40"/>
      <c r="K11" s="4"/>
    </row>
    <row r="12" spans="1:11" ht="36.75" hidden="1" customHeight="1" x14ac:dyDescent="0.25">
      <c r="A12" s="75" t="s">
        <v>34</v>
      </c>
      <c r="B12" s="76"/>
      <c r="C12" s="76"/>
      <c r="D12" s="116"/>
      <c r="E12" s="41"/>
      <c r="F12" s="78"/>
      <c r="G12" s="78"/>
      <c r="H12" s="78"/>
      <c r="I12" s="78"/>
      <c r="J12" s="78"/>
      <c r="K12" s="4"/>
    </row>
    <row r="13" spans="1:11" ht="48" hidden="1" customHeight="1" x14ac:dyDescent="0.25">
      <c r="A13" s="92" t="s">
        <v>23</v>
      </c>
      <c r="B13" s="76"/>
      <c r="C13" s="76"/>
      <c r="D13" s="116"/>
      <c r="E13" s="41"/>
      <c r="F13" s="40"/>
      <c r="G13" s="40"/>
      <c r="H13" s="40"/>
      <c r="I13" s="40"/>
      <c r="J13" s="40"/>
      <c r="K13" s="4"/>
    </row>
    <row r="14" spans="1:11" ht="34.5" hidden="1" customHeight="1" x14ac:dyDescent="0.25">
      <c r="A14" s="77" t="s">
        <v>33</v>
      </c>
      <c r="B14" s="76"/>
      <c r="C14" s="76"/>
      <c r="D14" s="116"/>
      <c r="E14" s="41"/>
      <c r="F14" s="40"/>
      <c r="G14" s="40"/>
      <c r="H14" s="40"/>
      <c r="I14" s="40"/>
      <c r="J14" s="40"/>
      <c r="K14" s="4"/>
    </row>
    <row r="15" spans="1:11" ht="47.25" hidden="1" customHeight="1" x14ac:dyDescent="0.25">
      <c r="A15" s="92" t="s">
        <v>41</v>
      </c>
      <c r="B15" s="76"/>
      <c r="C15" s="76"/>
      <c r="D15" s="116"/>
      <c r="E15" s="41"/>
      <c r="F15" s="40"/>
      <c r="G15" s="40"/>
      <c r="H15" s="40"/>
      <c r="I15" s="40"/>
      <c r="J15" s="40"/>
      <c r="K15" s="4"/>
    </row>
    <row r="16" spans="1:11" ht="40.5" hidden="1" customHeight="1" x14ac:dyDescent="0.25">
      <c r="A16" s="75" t="s">
        <v>24</v>
      </c>
      <c r="B16" s="76"/>
      <c r="C16" s="76"/>
      <c r="D16" s="116"/>
      <c r="E16" s="41"/>
      <c r="F16" s="78"/>
      <c r="G16" s="78"/>
      <c r="H16" s="78"/>
      <c r="I16" s="78"/>
      <c r="J16" s="78"/>
      <c r="K16" s="4"/>
    </row>
    <row r="17" spans="1:11" ht="43.5" hidden="1" customHeight="1" x14ac:dyDescent="0.25">
      <c r="A17" s="75" t="s">
        <v>25</v>
      </c>
      <c r="B17" s="76"/>
      <c r="C17" s="76"/>
      <c r="D17" s="116"/>
      <c r="E17" s="41"/>
      <c r="F17" s="78">
        <f>F18+F19+F20</f>
        <v>0</v>
      </c>
      <c r="G17" s="78">
        <f t="shared" ref="G17" si="1">G18+G19+G20</f>
        <v>0</v>
      </c>
      <c r="H17" s="78">
        <f>H18+H19+H20</f>
        <v>0</v>
      </c>
      <c r="I17" s="78">
        <f t="shared" ref="I17" si="2">I18+I19+I20</f>
        <v>0</v>
      </c>
      <c r="J17" s="78">
        <f t="shared" ref="J17" si="3">J18+J19+J20</f>
        <v>0</v>
      </c>
      <c r="K17" s="4"/>
    </row>
    <row r="18" spans="1:11" s="52" customFormat="1" ht="49.5" hidden="1" customHeight="1" x14ac:dyDescent="0.25">
      <c r="A18" s="101" t="s">
        <v>46</v>
      </c>
      <c r="B18" s="70"/>
      <c r="C18" s="70"/>
      <c r="D18" s="116"/>
      <c r="E18" s="46"/>
      <c r="F18" s="45"/>
      <c r="G18" s="40"/>
      <c r="H18" s="45"/>
      <c r="I18" s="40"/>
      <c r="J18" s="45"/>
      <c r="K18" s="51"/>
    </row>
    <row r="19" spans="1:11" s="52" customFormat="1" ht="56.25" hidden="1" customHeight="1" x14ac:dyDescent="0.25">
      <c r="A19" s="101" t="s">
        <v>48</v>
      </c>
      <c r="B19" s="43"/>
      <c r="C19" s="70"/>
      <c r="D19" s="116"/>
      <c r="E19" s="79"/>
      <c r="F19" s="45"/>
      <c r="G19" s="40"/>
      <c r="H19" s="45"/>
      <c r="I19" s="40"/>
      <c r="J19" s="45"/>
      <c r="K19" s="51"/>
    </row>
    <row r="20" spans="1:11" ht="53.25" hidden="1" customHeight="1" x14ac:dyDescent="0.25">
      <c r="A20" s="101" t="s">
        <v>45</v>
      </c>
      <c r="B20" s="43"/>
      <c r="C20" s="76"/>
      <c r="D20" s="116"/>
      <c r="E20" s="79"/>
      <c r="F20" s="40"/>
      <c r="G20" s="40"/>
      <c r="H20" s="40"/>
      <c r="I20" s="40"/>
      <c r="J20" s="40"/>
      <c r="K20" s="4"/>
    </row>
    <row r="21" spans="1:11" ht="48" hidden="1" customHeight="1" x14ac:dyDescent="0.25">
      <c r="A21" s="99" t="s">
        <v>26</v>
      </c>
      <c r="B21" s="76"/>
      <c r="C21" s="76"/>
      <c r="D21" s="116"/>
      <c r="E21" s="41"/>
      <c r="F21" s="40"/>
      <c r="G21" s="40"/>
      <c r="H21" s="40"/>
      <c r="I21" s="40"/>
      <c r="J21" s="40"/>
      <c r="K21" s="5"/>
    </row>
    <row r="22" spans="1:11" ht="69.75" customHeight="1" x14ac:dyDescent="0.25">
      <c r="A22" s="75" t="s">
        <v>32</v>
      </c>
      <c r="B22" s="76"/>
      <c r="C22" s="76"/>
      <c r="D22" s="116"/>
      <c r="E22" s="41"/>
      <c r="F22" s="78">
        <f>F23+F24+F25</f>
        <v>4758680</v>
      </c>
      <c r="G22" s="78">
        <f t="shared" ref="G22:J22" si="4">G23+G24+G25</f>
        <v>0</v>
      </c>
      <c r="H22" s="78">
        <f t="shared" si="4"/>
        <v>4758680</v>
      </c>
      <c r="I22" s="78">
        <f t="shared" si="4"/>
        <v>0</v>
      </c>
      <c r="J22" s="78">
        <f t="shared" si="4"/>
        <v>4758680</v>
      </c>
      <c r="K22" s="5"/>
    </row>
    <row r="23" spans="1:11" ht="69.75" customHeight="1" x14ac:dyDescent="0.25">
      <c r="A23" s="143" t="s">
        <v>54</v>
      </c>
      <c r="B23" s="76" t="s">
        <v>73</v>
      </c>
      <c r="C23" s="76" t="s">
        <v>74</v>
      </c>
      <c r="D23" s="117" t="s">
        <v>61</v>
      </c>
      <c r="E23" s="41" t="s">
        <v>62</v>
      </c>
      <c r="F23" s="40">
        <v>2397000</v>
      </c>
      <c r="G23" s="40">
        <v>0</v>
      </c>
      <c r="H23" s="40">
        <v>2397000</v>
      </c>
      <c r="I23" s="40">
        <v>0</v>
      </c>
      <c r="J23" s="40">
        <v>2397000</v>
      </c>
      <c r="K23" s="5"/>
    </row>
    <row r="24" spans="1:11" ht="50.25" customHeight="1" x14ac:dyDescent="0.25">
      <c r="A24" s="144"/>
      <c r="B24" s="43" t="s">
        <v>67</v>
      </c>
      <c r="C24" s="43" t="s">
        <v>60</v>
      </c>
      <c r="D24" s="116" t="s">
        <v>61</v>
      </c>
      <c r="E24" s="46" t="s">
        <v>62</v>
      </c>
      <c r="F24" s="102">
        <v>1900000</v>
      </c>
      <c r="G24" s="40">
        <v>0</v>
      </c>
      <c r="H24" s="102">
        <v>1900000</v>
      </c>
      <c r="I24" s="40">
        <v>0</v>
      </c>
      <c r="J24" s="102">
        <v>1900000</v>
      </c>
      <c r="K24" s="5"/>
    </row>
    <row r="25" spans="1:11" ht="48.75" customHeight="1" x14ac:dyDescent="0.25">
      <c r="A25" s="145"/>
      <c r="B25" s="76" t="s">
        <v>59</v>
      </c>
      <c r="C25" s="43" t="s">
        <v>60</v>
      </c>
      <c r="D25" s="116" t="s">
        <v>61</v>
      </c>
      <c r="E25" s="41" t="s">
        <v>62</v>
      </c>
      <c r="F25" s="102">
        <v>461680</v>
      </c>
      <c r="G25" s="40">
        <v>0</v>
      </c>
      <c r="H25" s="102">
        <v>461680</v>
      </c>
      <c r="I25" s="40">
        <v>0</v>
      </c>
      <c r="J25" s="102">
        <v>461680</v>
      </c>
      <c r="K25" s="4"/>
    </row>
    <row r="26" spans="1:11" ht="19.5" customHeight="1" x14ac:dyDescent="0.25">
      <c r="A26" s="75" t="s">
        <v>52</v>
      </c>
      <c r="B26" s="76"/>
      <c r="C26" s="76"/>
      <c r="D26" s="116"/>
      <c r="E26" s="41"/>
      <c r="F26" s="78">
        <f>F28+F29</f>
        <v>981197.7</v>
      </c>
      <c r="G26" s="78">
        <f t="shared" ref="G26:J26" si="5">G28+G29</f>
        <v>0</v>
      </c>
      <c r="H26" s="78">
        <f t="shared" si="5"/>
        <v>981197.7</v>
      </c>
      <c r="I26" s="78">
        <f t="shared" si="5"/>
        <v>0</v>
      </c>
      <c r="J26" s="78">
        <f t="shared" si="5"/>
        <v>981197.7</v>
      </c>
      <c r="K26" s="4"/>
    </row>
    <row r="27" spans="1:11" ht="63.75" hidden="1" customHeight="1" x14ac:dyDescent="0.25">
      <c r="A27" s="100" t="s">
        <v>31</v>
      </c>
      <c r="B27" s="76"/>
      <c r="C27" s="76"/>
      <c r="D27" s="116"/>
      <c r="E27" s="41"/>
      <c r="F27" s="40"/>
      <c r="G27" s="40"/>
      <c r="H27" s="40"/>
      <c r="I27" s="40"/>
      <c r="J27" s="40"/>
      <c r="K27" s="4"/>
    </row>
    <row r="28" spans="1:11" ht="63.75" customHeight="1" x14ac:dyDescent="0.25">
      <c r="A28" s="136" t="s">
        <v>56</v>
      </c>
      <c r="B28" s="70" t="s">
        <v>76</v>
      </c>
      <c r="C28" s="90" t="s">
        <v>49</v>
      </c>
      <c r="D28" s="117" t="s">
        <v>63</v>
      </c>
      <c r="E28" s="41" t="s">
        <v>64</v>
      </c>
      <c r="F28" s="45">
        <v>588718.62</v>
      </c>
      <c r="G28" s="40">
        <v>0</v>
      </c>
      <c r="H28" s="45">
        <v>588718.62</v>
      </c>
      <c r="I28" s="40">
        <v>0</v>
      </c>
      <c r="J28" s="45">
        <v>588718.62</v>
      </c>
      <c r="K28" s="4"/>
    </row>
    <row r="29" spans="1:11" ht="67.5" customHeight="1" x14ac:dyDescent="0.25">
      <c r="A29" s="137"/>
      <c r="B29" s="70" t="s">
        <v>77</v>
      </c>
      <c r="C29" s="90" t="s">
        <v>49</v>
      </c>
      <c r="D29" s="116" t="s">
        <v>63</v>
      </c>
      <c r="E29" s="41" t="s">
        <v>64</v>
      </c>
      <c r="F29" s="45">
        <v>392479.08</v>
      </c>
      <c r="G29" s="40">
        <v>0</v>
      </c>
      <c r="H29" s="45">
        <v>392479.08</v>
      </c>
      <c r="I29" s="40">
        <v>0</v>
      </c>
      <c r="J29" s="45">
        <v>392479.08</v>
      </c>
      <c r="K29" s="4"/>
    </row>
    <row r="30" spans="1:11" ht="34.5" hidden="1" customHeight="1" x14ac:dyDescent="0.25">
      <c r="A30" s="75" t="s">
        <v>35</v>
      </c>
      <c r="B30" s="76"/>
      <c r="C30" s="76"/>
      <c r="D30" s="116"/>
      <c r="E30" s="41"/>
      <c r="F30" s="78">
        <f>F31+F32+F33+F34+F38+F39+F40+F41+F42+F43+F44+F45+F46+F47+F48+F49+F50+F51+F52+F53+F54+F57</f>
        <v>0</v>
      </c>
      <c r="G30" s="78">
        <f>G31+G32+G33+G34+G38+G39+G40+G41+G42+G43+G44+G45+G46+G47+G48+G49+G50+G51+G52+G53+G54+G57</f>
        <v>0</v>
      </c>
      <c r="H30" s="78">
        <f>H31+H32+H33+H34+H38+H39+H40+H41+H42+H43+H44+H45+H46+H47+H48+H49+H50+H51+H52+H53+H54+H57</f>
        <v>0</v>
      </c>
      <c r="I30" s="78">
        <f>I31+I32+I33+I34+I38+I39+I40+I41+I42+I43+I44+I45+I46+I47+I48+I49+I50+I51+I52+I53+I54+I57</f>
        <v>0</v>
      </c>
      <c r="J30" s="78">
        <f>J31+J32+J33+J34+J38+J39+J40+J41+J42+J43+J44+J45+J46+J47+J48+J49+J50+J51+J52+J53+J54+J57</f>
        <v>0</v>
      </c>
      <c r="K30" s="4"/>
    </row>
    <row r="31" spans="1:11" ht="38.25" hidden="1" customHeight="1" x14ac:dyDescent="0.25">
      <c r="A31" s="148" t="s">
        <v>48</v>
      </c>
      <c r="B31" s="70"/>
      <c r="C31" s="70"/>
      <c r="D31" s="147"/>
      <c r="E31" s="79"/>
      <c r="F31" s="45"/>
      <c r="G31" s="40"/>
      <c r="H31" s="45"/>
      <c r="I31" s="40"/>
      <c r="J31" s="45"/>
      <c r="K31" s="4"/>
    </row>
    <row r="32" spans="1:11" ht="37.5" hidden="1" customHeight="1" x14ac:dyDescent="0.25">
      <c r="A32" s="148"/>
      <c r="B32" s="70"/>
      <c r="C32" s="70"/>
      <c r="D32" s="147"/>
      <c r="E32" s="46"/>
      <c r="F32" s="45"/>
      <c r="G32" s="40"/>
      <c r="H32" s="45"/>
      <c r="I32" s="40"/>
      <c r="J32" s="45"/>
      <c r="K32" s="4"/>
    </row>
    <row r="33" spans="1:11" ht="18" hidden="1" customHeight="1" x14ac:dyDescent="0.25">
      <c r="A33" s="148"/>
      <c r="B33" s="70"/>
      <c r="C33" s="70"/>
      <c r="D33" s="147"/>
      <c r="E33" s="46"/>
      <c r="F33" s="80"/>
      <c r="G33" s="40"/>
      <c r="H33" s="80"/>
      <c r="I33" s="40"/>
      <c r="J33" s="80"/>
      <c r="K33" s="4"/>
    </row>
    <row r="34" spans="1:11" ht="54" hidden="1" customHeight="1" x14ac:dyDescent="0.25">
      <c r="A34" s="148"/>
      <c r="B34" s="70"/>
      <c r="C34" s="70"/>
      <c r="D34" s="147"/>
      <c r="E34" s="46"/>
      <c r="F34" s="80"/>
      <c r="G34" s="40"/>
      <c r="H34" s="80"/>
      <c r="I34" s="40"/>
      <c r="J34" s="80"/>
      <c r="K34" s="4"/>
    </row>
    <row r="35" spans="1:11" ht="39.75" hidden="1" customHeight="1" x14ac:dyDescent="0.25">
      <c r="A35" s="148" t="s">
        <v>45</v>
      </c>
      <c r="B35" s="76"/>
      <c r="C35" s="76"/>
      <c r="D35" s="147"/>
      <c r="E35" s="46"/>
      <c r="F35" s="40"/>
      <c r="G35" s="40"/>
      <c r="H35" s="40"/>
      <c r="I35" s="40"/>
      <c r="J35" s="40"/>
      <c r="K35" s="4"/>
    </row>
    <row r="36" spans="1:11" ht="39.75" hidden="1" customHeight="1" x14ac:dyDescent="0.25">
      <c r="A36" s="148"/>
      <c r="B36" s="76"/>
      <c r="C36" s="76"/>
      <c r="D36" s="147"/>
      <c r="E36" s="46"/>
      <c r="F36" s="40"/>
      <c r="G36" s="40"/>
      <c r="H36" s="40"/>
      <c r="I36" s="40"/>
      <c r="J36" s="40"/>
      <c r="K36" s="4"/>
    </row>
    <row r="37" spans="1:11" ht="39.75" hidden="1" customHeight="1" x14ac:dyDescent="0.25">
      <c r="A37" s="148"/>
      <c r="B37" s="76"/>
      <c r="C37" s="76"/>
      <c r="D37" s="147"/>
      <c r="E37" s="46"/>
      <c r="F37" s="40"/>
      <c r="G37" s="40"/>
      <c r="H37" s="40"/>
      <c r="I37" s="40"/>
      <c r="J37" s="40"/>
      <c r="K37" s="4"/>
    </row>
    <row r="38" spans="1:11" ht="21.75" hidden="1" customHeight="1" x14ac:dyDescent="0.25">
      <c r="A38" s="148"/>
      <c r="B38" s="43"/>
      <c r="C38" s="43"/>
      <c r="D38" s="147"/>
      <c r="E38" s="46"/>
      <c r="F38" s="45"/>
      <c r="G38" s="40"/>
      <c r="H38" s="45"/>
      <c r="I38" s="40"/>
      <c r="J38" s="45"/>
      <c r="K38" s="4"/>
    </row>
    <row r="39" spans="1:11" ht="21.75" hidden="1" customHeight="1" x14ac:dyDescent="0.25">
      <c r="A39" s="148"/>
      <c r="B39" s="43"/>
      <c r="C39" s="43"/>
      <c r="D39" s="147"/>
      <c r="E39" s="46"/>
      <c r="F39" s="45"/>
      <c r="G39" s="40"/>
      <c r="H39" s="45"/>
      <c r="I39" s="40"/>
      <c r="J39" s="45"/>
      <c r="K39" s="4"/>
    </row>
    <row r="40" spans="1:11" ht="21.75" hidden="1" customHeight="1" x14ac:dyDescent="0.25">
      <c r="A40" s="148"/>
      <c r="B40" s="43"/>
      <c r="C40" s="43"/>
      <c r="D40" s="147"/>
      <c r="E40" s="46"/>
      <c r="F40" s="45"/>
      <c r="G40" s="40"/>
      <c r="H40" s="45"/>
      <c r="I40" s="40"/>
      <c r="J40" s="45"/>
      <c r="K40" s="4"/>
    </row>
    <row r="41" spans="1:11" ht="21.75" hidden="1" customHeight="1" x14ac:dyDescent="0.25">
      <c r="A41" s="148"/>
      <c r="B41" s="43"/>
      <c r="C41" s="43"/>
      <c r="D41" s="147"/>
      <c r="E41" s="46"/>
      <c r="F41" s="45"/>
      <c r="G41" s="40"/>
      <c r="H41" s="45"/>
      <c r="I41" s="40"/>
      <c r="J41" s="45"/>
      <c r="K41" s="4"/>
    </row>
    <row r="42" spans="1:11" ht="21.75" hidden="1" customHeight="1" x14ac:dyDescent="0.25">
      <c r="A42" s="148"/>
      <c r="B42" s="43"/>
      <c r="C42" s="76"/>
      <c r="D42" s="116"/>
      <c r="E42" s="46"/>
      <c r="F42" s="45"/>
      <c r="G42" s="40"/>
      <c r="H42" s="45"/>
      <c r="I42" s="40"/>
      <c r="J42" s="45"/>
      <c r="K42" s="4"/>
    </row>
    <row r="43" spans="1:11" ht="36" hidden="1" customHeight="1" x14ac:dyDescent="0.25">
      <c r="A43" s="148" t="s">
        <v>46</v>
      </c>
      <c r="B43" s="43"/>
      <c r="C43" s="43"/>
      <c r="D43" s="147"/>
      <c r="E43" s="46"/>
      <c r="F43" s="45"/>
      <c r="G43" s="40"/>
      <c r="H43" s="45"/>
      <c r="I43" s="40"/>
      <c r="J43" s="45"/>
      <c r="K43" s="4"/>
    </row>
    <row r="44" spans="1:11" ht="24" hidden="1" customHeight="1" x14ac:dyDescent="0.25">
      <c r="A44" s="148"/>
      <c r="B44" s="43"/>
      <c r="C44" s="43"/>
      <c r="D44" s="147"/>
      <c r="E44" s="46"/>
      <c r="F44" s="45"/>
      <c r="G44" s="40"/>
      <c r="H44" s="45"/>
      <c r="I44" s="40"/>
      <c r="J44" s="45"/>
      <c r="K44" s="4"/>
    </row>
    <row r="45" spans="1:11" ht="24" hidden="1" customHeight="1" x14ac:dyDescent="0.25">
      <c r="A45" s="148"/>
      <c r="B45" s="43"/>
      <c r="C45" s="43"/>
      <c r="D45" s="147"/>
      <c r="E45" s="46"/>
      <c r="F45" s="45"/>
      <c r="G45" s="40"/>
      <c r="H45" s="45"/>
      <c r="I45" s="40"/>
      <c r="J45" s="45"/>
      <c r="K45" s="4"/>
    </row>
    <row r="46" spans="1:11" ht="24" hidden="1" customHeight="1" x14ac:dyDescent="0.25">
      <c r="A46" s="148"/>
      <c r="B46" s="43"/>
      <c r="C46" s="43"/>
      <c r="D46" s="147"/>
      <c r="E46" s="46"/>
      <c r="F46" s="45"/>
      <c r="G46" s="40"/>
      <c r="H46" s="45"/>
      <c r="I46" s="40"/>
      <c r="J46" s="45"/>
      <c r="K46" s="4"/>
    </row>
    <row r="47" spans="1:11" ht="24" hidden="1" customHeight="1" x14ac:dyDescent="0.25">
      <c r="A47" s="148"/>
      <c r="B47" s="43"/>
      <c r="C47" s="43"/>
      <c r="D47" s="147"/>
      <c r="E47" s="46"/>
      <c r="F47" s="45"/>
      <c r="G47" s="40"/>
      <c r="H47" s="45"/>
      <c r="I47" s="40"/>
      <c r="J47" s="45"/>
      <c r="K47" s="4"/>
    </row>
    <row r="48" spans="1:11" ht="24" hidden="1" customHeight="1" x14ac:dyDescent="0.25">
      <c r="A48" s="148"/>
      <c r="B48" s="43"/>
      <c r="C48" s="43"/>
      <c r="D48" s="147"/>
      <c r="E48" s="46"/>
      <c r="F48" s="45"/>
      <c r="G48" s="40"/>
      <c r="H48" s="45"/>
      <c r="I48" s="40"/>
      <c r="J48" s="45"/>
      <c r="K48" s="4"/>
    </row>
    <row r="49" spans="1:11" ht="24" hidden="1" customHeight="1" x14ac:dyDescent="0.25">
      <c r="A49" s="148"/>
      <c r="B49" s="43"/>
      <c r="C49" s="43"/>
      <c r="D49" s="147"/>
      <c r="E49" s="46"/>
      <c r="F49" s="45"/>
      <c r="G49" s="40"/>
      <c r="H49" s="45"/>
      <c r="I49" s="40"/>
      <c r="J49" s="45"/>
      <c r="K49" s="4"/>
    </row>
    <row r="50" spans="1:11" ht="31.5" hidden="1" customHeight="1" x14ac:dyDescent="0.25">
      <c r="A50" s="148"/>
      <c r="B50" s="43"/>
      <c r="C50" s="43"/>
      <c r="D50" s="147"/>
      <c r="E50" s="46"/>
      <c r="F50" s="45"/>
      <c r="G50" s="40"/>
      <c r="H50" s="45"/>
      <c r="I50" s="40"/>
      <c r="J50" s="45"/>
      <c r="K50" s="4"/>
    </row>
    <row r="51" spans="1:11" ht="41.25" hidden="1" customHeight="1" x14ac:dyDescent="0.25">
      <c r="A51" s="148"/>
      <c r="B51" s="43"/>
      <c r="C51" s="43"/>
      <c r="D51" s="147"/>
      <c r="E51" s="46"/>
      <c r="F51" s="45"/>
      <c r="G51" s="40"/>
      <c r="H51" s="45"/>
      <c r="I51" s="40"/>
      <c r="J51" s="45"/>
      <c r="K51" s="4"/>
    </row>
    <row r="52" spans="1:11" ht="41.25" hidden="1" customHeight="1" x14ac:dyDescent="0.25">
      <c r="A52" s="148"/>
      <c r="B52" s="43"/>
      <c r="C52" s="43"/>
      <c r="D52" s="147"/>
      <c r="E52" s="46"/>
      <c r="F52" s="45"/>
      <c r="G52" s="40"/>
      <c r="H52" s="45"/>
      <c r="I52" s="40"/>
      <c r="J52" s="45"/>
      <c r="K52" s="4"/>
    </row>
    <row r="53" spans="1:11" ht="41.25" hidden="1" customHeight="1" x14ac:dyDescent="0.25">
      <c r="A53" s="148"/>
      <c r="B53" s="43"/>
      <c r="C53" s="43"/>
      <c r="D53" s="147"/>
      <c r="E53" s="46"/>
      <c r="F53" s="45"/>
      <c r="G53" s="40"/>
      <c r="H53" s="45"/>
      <c r="I53" s="40"/>
      <c r="J53" s="45"/>
      <c r="K53" s="4"/>
    </row>
    <row r="54" spans="1:11" ht="41.25" hidden="1" customHeight="1" x14ac:dyDescent="0.25">
      <c r="A54" s="148"/>
      <c r="B54" s="43"/>
      <c r="C54" s="43"/>
      <c r="D54" s="147"/>
      <c r="E54" s="46"/>
      <c r="F54" s="45"/>
      <c r="G54" s="40"/>
      <c r="H54" s="45"/>
      <c r="I54" s="40"/>
      <c r="J54" s="45"/>
      <c r="K54" s="4"/>
    </row>
    <row r="55" spans="1:11" ht="37.5" hidden="1" customHeight="1" x14ac:dyDescent="0.25">
      <c r="A55" s="148"/>
      <c r="B55" s="43"/>
      <c r="C55" s="44"/>
      <c r="D55" s="116"/>
      <c r="E55" s="41"/>
      <c r="F55" s="45"/>
      <c r="G55" s="40"/>
      <c r="H55" s="39"/>
      <c r="I55" s="39"/>
      <c r="J55" s="39"/>
      <c r="K55" s="4"/>
    </row>
    <row r="56" spans="1:11" s="23" customFormat="1" ht="67.5" hidden="1" customHeight="1" x14ac:dyDescent="0.25">
      <c r="A56" s="148"/>
      <c r="B56" s="43"/>
      <c r="C56" s="46"/>
      <c r="D56" s="116"/>
      <c r="E56" s="42"/>
      <c r="F56" s="45"/>
      <c r="G56" s="40"/>
      <c r="H56" s="39"/>
      <c r="I56" s="39"/>
      <c r="J56" s="39"/>
    </row>
    <row r="57" spans="1:11" s="23" customFormat="1" ht="15.75" hidden="1" customHeight="1" x14ac:dyDescent="0.25">
      <c r="A57" s="148"/>
      <c r="B57" s="43"/>
      <c r="C57" s="46"/>
      <c r="D57" s="116"/>
      <c r="E57" s="42"/>
      <c r="F57" s="45"/>
      <c r="G57" s="40"/>
      <c r="H57" s="39"/>
      <c r="I57" s="39"/>
      <c r="J57" s="39"/>
    </row>
    <row r="58" spans="1:11" s="97" customFormat="1" ht="31.5" x14ac:dyDescent="0.25">
      <c r="A58" s="77" t="s">
        <v>36</v>
      </c>
      <c r="B58" s="94"/>
      <c r="C58" s="95"/>
      <c r="D58" s="75"/>
      <c r="E58" s="56"/>
      <c r="F58" s="96">
        <f>F59+F60+F61</f>
        <v>1178000</v>
      </c>
      <c r="G58" s="96">
        <f t="shared" ref="G58:J58" si="6">G59+G60+G61</f>
        <v>0</v>
      </c>
      <c r="H58" s="96">
        <f t="shared" si="6"/>
        <v>1178000</v>
      </c>
      <c r="I58" s="96">
        <f t="shared" si="6"/>
        <v>0</v>
      </c>
      <c r="J58" s="96">
        <f t="shared" si="6"/>
        <v>1178000</v>
      </c>
    </row>
    <row r="59" spans="1:11" s="97" customFormat="1" ht="27.75" customHeight="1" x14ac:dyDescent="0.25">
      <c r="A59" s="146" t="s">
        <v>55</v>
      </c>
      <c r="B59" s="43" t="s">
        <v>65</v>
      </c>
      <c r="C59" s="90" t="s">
        <v>66</v>
      </c>
      <c r="D59" s="147" t="s">
        <v>61</v>
      </c>
      <c r="E59" s="56"/>
      <c r="F59" s="45">
        <v>76600</v>
      </c>
      <c r="G59" s="40">
        <v>0</v>
      </c>
      <c r="H59" s="45">
        <v>76600</v>
      </c>
      <c r="I59" s="40">
        <v>0</v>
      </c>
      <c r="J59" s="45">
        <v>76600</v>
      </c>
    </row>
    <row r="60" spans="1:11" s="23" customFormat="1" ht="27" customHeight="1" x14ac:dyDescent="0.25">
      <c r="A60" s="146"/>
      <c r="B60" s="43" t="s">
        <v>65</v>
      </c>
      <c r="C60" s="90" t="s">
        <v>66</v>
      </c>
      <c r="D60" s="147"/>
      <c r="E60" s="42"/>
      <c r="F60" s="45">
        <v>407400</v>
      </c>
      <c r="G60" s="40">
        <v>0</v>
      </c>
      <c r="H60" s="45">
        <v>407400</v>
      </c>
      <c r="I60" s="40">
        <v>0</v>
      </c>
      <c r="J60" s="45">
        <v>407400</v>
      </c>
    </row>
    <row r="61" spans="1:11" s="23" customFormat="1" ht="114.75" customHeight="1" x14ac:dyDescent="0.25">
      <c r="A61" s="113" t="s">
        <v>68</v>
      </c>
      <c r="B61" s="43" t="s">
        <v>75</v>
      </c>
      <c r="C61" s="90"/>
      <c r="D61" s="114" t="s">
        <v>46</v>
      </c>
      <c r="E61" s="42"/>
      <c r="F61" s="45">
        <v>694000</v>
      </c>
      <c r="G61" s="40">
        <v>0</v>
      </c>
      <c r="H61" s="45">
        <v>694000</v>
      </c>
      <c r="I61" s="40">
        <v>0</v>
      </c>
      <c r="J61" s="45">
        <v>694000</v>
      </c>
    </row>
    <row r="62" spans="1:11" x14ac:dyDescent="0.25">
      <c r="A62" s="61" t="s">
        <v>40</v>
      </c>
      <c r="B62" s="61"/>
      <c r="C62" s="61"/>
      <c r="D62" s="60"/>
      <c r="E62" s="71"/>
      <c r="F62" s="62">
        <f>F8+F17+F22+F26+F30+F58</f>
        <v>67293677.700000003</v>
      </c>
      <c r="G62" s="62">
        <f>G8+G17+G22+G26+G30+G58</f>
        <v>0</v>
      </c>
      <c r="H62" s="62">
        <f>H8+H17+H22+H26+H30+H58</f>
        <v>67293677.700000003</v>
      </c>
      <c r="I62" s="62">
        <f>I8+I17+I22+I26+I30+I58</f>
        <v>0</v>
      </c>
      <c r="J62" s="62">
        <f>J8+J17+J22+J26+J30+J58</f>
        <v>67293677.700000003</v>
      </c>
    </row>
    <row r="63" spans="1:11" ht="51.75" customHeight="1" x14ac:dyDescent="0.25">
      <c r="A63" s="47"/>
      <c r="B63" s="49" t="s">
        <v>51</v>
      </c>
      <c r="C63" s="48"/>
      <c r="D63" s="91" t="s">
        <v>43</v>
      </c>
      <c r="E63" s="73"/>
      <c r="F63" s="13"/>
      <c r="G63" s="13"/>
      <c r="H63" s="13"/>
      <c r="I63" s="13"/>
      <c r="J63" s="13"/>
    </row>
  </sheetData>
  <mergeCells count="20">
    <mergeCell ref="A59:A60"/>
    <mergeCell ref="D59:D60"/>
    <mergeCell ref="D43:D54"/>
    <mergeCell ref="A31:A34"/>
    <mergeCell ref="D35:D41"/>
    <mergeCell ref="A35:A42"/>
    <mergeCell ref="A43:A57"/>
    <mergeCell ref="D31:D34"/>
    <mergeCell ref="A28:A29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A23:A25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2023-09-22T08:56:22Z</cp:lastPrinted>
  <dcterms:created xsi:type="dcterms:W3CDTF">2018-07-30T08:01:14Z</dcterms:created>
  <dcterms:modified xsi:type="dcterms:W3CDTF">2023-09-22T08:56:24Z</dcterms:modified>
</cp:coreProperties>
</file>