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720" yWindow="4125" windowWidth="19440" windowHeight="8580"/>
  </bookViews>
  <sheets>
    <sheet name="МП Теплоснабжение" sheetId="19" r:id="rId1"/>
    <sheet name="МП Теплоснабжение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Теплоснабжение (2)'!#REF!</definedName>
    <definedName name="sub_14000" localSheetId="2">'Подпрограмма 2 (2)'!#REF!</definedName>
    <definedName name="Z_359C8E5E_9871_416C_8416_05D2A4FF5688_.wvu.PrintArea" localSheetId="1" hidden="1">'МП Теплоснабжение (2)'!$A$1:$N$12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Теплоснабжение (2)'!$A$1:$N$12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Теплоснабжение (2)'!$A$1:$N$12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Теплоснабжение (2)'!$A$1:$N$12</definedName>
    <definedName name="Z_F75B3EC3_CC43_4B33_913D_5D7444E65C48_.wvu.PrintArea" localSheetId="2" hidden="1">'Подпрограмма 2 (2)'!$A$1:$N$9</definedName>
    <definedName name="_xlnm.Print_Titles" localSheetId="1">'МП Теплоснабжение (2)'!$3:$6</definedName>
    <definedName name="_xlnm.Print_Titles" localSheetId="2">'Подпрограмма 2 (2)'!$3:$6</definedName>
    <definedName name="_xlnm.Print_Area" localSheetId="0">'МП Теплоснабжение'!$A$1:$R$21</definedName>
    <definedName name="_xlnm.Print_Area" localSheetId="1">'МП Теплоснабжение (2)'!$A$1:$M$12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K9" i="20" l="1"/>
  <c r="M9" i="20"/>
  <c r="F14" i="19" l="1"/>
  <c r="G14" i="19"/>
  <c r="H14" i="19"/>
  <c r="I14" i="19"/>
  <c r="J14" i="19"/>
  <c r="K14" i="19"/>
  <c r="L14" i="19"/>
  <c r="M14" i="19"/>
  <c r="N14" i="19"/>
  <c r="O14" i="19"/>
  <c r="P14" i="19"/>
  <c r="Q14" i="19"/>
  <c r="R14" i="19"/>
  <c r="E14" i="19"/>
  <c r="H17" i="19"/>
  <c r="E17" i="19"/>
  <c r="M11" i="20" l="1"/>
  <c r="K11" i="20" s="1"/>
  <c r="J12" i="20" l="1"/>
  <c r="L12" i="20"/>
  <c r="M10" i="20"/>
  <c r="K10" i="20" s="1"/>
  <c r="M8" i="20" l="1"/>
  <c r="K8" i="20" s="1"/>
  <c r="G8" i="20"/>
  <c r="M7" i="20"/>
  <c r="M12" i="20" s="1"/>
  <c r="K7" i="20" l="1"/>
  <c r="K12" i="20" s="1"/>
  <c r="F18" i="19" l="1"/>
  <c r="G18" i="19"/>
  <c r="I18" i="19"/>
  <c r="J18" i="19"/>
  <c r="K18" i="19"/>
  <c r="L18" i="19"/>
  <c r="M18" i="19"/>
  <c r="N18" i="19"/>
  <c r="O18" i="19"/>
  <c r="P18" i="19"/>
  <c r="H20" i="19"/>
  <c r="E20" i="19"/>
  <c r="H19" i="19"/>
  <c r="H18" i="19" s="1"/>
  <c r="E19" i="19"/>
  <c r="E18" i="19" s="1"/>
  <c r="H16" i="19"/>
  <c r="E16" i="19"/>
  <c r="H15" i="19"/>
  <c r="E15" i="19"/>
  <c r="F10" i="19"/>
  <c r="G10" i="19"/>
  <c r="I10" i="19"/>
  <c r="J10" i="19"/>
  <c r="K10" i="19"/>
  <c r="L10" i="19"/>
  <c r="M10" i="19"/>
  <c r="N10" i="19"/>
  <c r="O10" i="19"/>
  <c r="P10" i="19"/>
  <c r="E7" i="19" l="1"/>
  <c r="F6" i="19"/>
  <c r="F21" i="19" s="1"/>
  <c r="G6" i="19"/>
  <c r="G21" i="19" s="1"/>
  <c r="I6" i="19"/>
  <c r="I21" i="19" s="1"/>
  <c r="J6" i="19"/>
  <c r="J21" i="19" s="1"/>
  <c r="K6" i="19"/>
  <c r="K21" i="19" s="1"/>
  <c r="L6" i="19"/>
  <c r="L21" i="19" s="1"/>
  <c r="M6" i="19"/>
  <c r="M21" i="19" s="1"/>
  <c r="N6" i="19"/>
  <c r="N21" i="19" s="1"/>
  <c r="O6" i="19"/>
  <c r="O21" i="19" s="1"/>
  <c r="P6" i="19"/>
  <c r="P21" i="19" s="1"/>
  <c r="H13" i="19"/>
  <c r="H12" i="19"/>
  <c r="H11" i="19"/>
  <c r="E13" i="19"/>
  <c r="E12" i="19"/>
  <c r="E11" i="19"/>
  <c r="H10" i="19" l="1"/>
  <c r="E10" i="19"/>
  <c r="H9" i="19" l="1"/>
  <c r="E9" i="19"/>
  <c r="G7" i="20" l="1"/>
  <c r="E8" i="19" l="1"/>
  <c r="E6" i="19" s="1"/>
  <c r="H8" i="19" l="1"/>
  <c r="H7" i="19"/>
  <c r="H6" i="19" s="1"/>
  <c r="H21" i="19" s="1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21" i="19"/>
</calcChain>
</file>

<file path=xl/sharedStrings.xml><?xml version="1.0" encoding="utf-8"?>
<sst xmlns="http://schemas.openxmlformats.org/spreadsheetml/2006/main" count="161" uniqueCount="79">
  <si>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</si>
  <si>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</si>
  <si>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</si>
  <si>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</si>
  <si>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</si>
  <si>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</si>
  <si>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</si>
  <si>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</si>
  <si>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</si>
  <si>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</si>
  <si>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</si>
  <si>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</si>
  <si>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</si>
  <si>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</si>
  <si>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</si>
  <si>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</si>
  <si>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</si>
  <si>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</si>
  <si>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</si>
  <si>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</si>
  <si>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</si>
  <si>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</si>
  <si>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</si>
  <si>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</si>
  <si>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</si>
  <si>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</si>
  <si>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</si>
  <si>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</si>
  <si>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</si>
  <si>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</si>
  <si>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</si>
  <si>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</si>
  <si>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</si>
  <si>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</si>
  <si>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</si>
  <si>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</si>
  <si>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Раздел 1. Разработка проектной документации по реконструкции, строительству и модернизации объектов теплоснабжения</t>
  </si>
  <si>
    <t>Разработка проектной документации на строительство модульной котельной и сети теплоснабжения в п. Каратайка</t>
  </si>
  <si>
    <t>Разработка проектной документации на строительство центральной котельной и тепловых сетей в с. Коткино</t>
  </si>
  <si>
    <t>План на 2024 год</t>
  </si>
  <si>
    <t>Прохождение государственной экспертизы и проверка достоверности определения сметной стоимости объекта капитального строительства</t>
  </si>
  <si>
    <t>Раздел 2.  Реконструкция объектов теплоснабжения</t>
  </si>
  <si>
    <t>Реконструкция тепловой сети от котельной № 1 в с. Нижняя Пеша Сельского поселения «Пешский сельсовет» ЗР НАО</t>
  </si>
  <si>
    <t>МП ЗР "Севержилкомсервис"</t>
  </si>
  <si>
    <t>Реконструкция участков тепловой сети от котельной № 1 в с. Несь Сельского поселения «Канинский сельсовет» ЗР НАО</t>
  </si>
  <si>
    <t>Реконструкция теплотрассы котельной детского сада в п. Харута Сельского поселения «Хоседа-Хардский сельсовет» ЗР НАО</t>
  </si>
  <si>
    <t>районный бюджет</t>
  </si>
  <si>
    <t>внебюджетные источники</t>
  </si>
  <si>
    <t>1.1.</t>
  </si>
  <si>
    <t>1.2.</t>
  </si>
  <si>
    <t>1.3.</t>
  </si>
  <si>
    <t>2.1.</t>
  </si>
  <si>
    <t>2.2.</t>
  </si>
  <si>
    <t>2.3.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</si>
  <si>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</si>
  <si>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</si>
  <si>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</si>
  <si>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Подключение объекта капитального строительства по ул. Советская, д. 30  в с. Несь к тепловым сетям в индивидуальном порядке</t>
  </si>
  <si>
    <t>3.1.</t>
  </si>
  <si>
    <t>3.2.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</si>
  <si>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</si>
  <si>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</si>
  <si>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Поставка, монтаж модульного здания и котла, обвязка технологического оборудования для нужд котельной в с. Ома</t>
  </si>
  <si>
    <t>4.1.</t>
  </si>
  <si>
    <t>4.2.</t>
  </si>
  <si>
    <t>№ 0184300000423000002 от 13.02.2023</t>
  </si>
  <si>
    <t>ООО "ИМК КОНТУР"</t>
  </si>
  <si>
    <t>№ 0184300000420000062 от 10.06.2020</t>
  </si>
  <si>
    <t>ООО «Инженерная компания «Теплогазстрой»</t>
  </si>
  <si>
    <t>-</t>
  </si>
  <si>
    <t>№ 160/2024 от 07.05.2024</t>
  </si>
  <si>
    <t>№ 169/2024 от 04.06.2024</t>
  </si>
  <si>
    <t>ИП КОТКИН Н.В.</t>
  </si>
  <si>
    <t>по состоянию на 01 октября 2024 года (с начала года нарастающим итогом)</t>
  </si>
  <si>
    <t>План на 01.10.2024</t>
  </si>
  <si>
    <t>3.3.</t>
  </si>
  <si>
    <t>Подключение объектов капитального строительства по ул. Заполярная д. 16, ул. Заполярная д. 18 в с. Шойна к тепловым сетям в индивидуальном порядке</t>
  </si>
  <si>
    <t>№ 186/2024 от 25.06.2024</t>
  </si>
  <si>
    <t>ИП Пашкин михаил сергеевич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</si>
</sst>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9" fontId="11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/>
    <xf numFmtId="166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169" fontId="5" fillId="0" borderId="1" xfId="2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21"/>
  <sheetViews>
    <sheetView tabSelected="1" view="pageBreakPreview" zoomScale="75" zoomScaleNormal="75" zoomScaleSheetLayoutView="75" workbookViewId="0">
      <selection activeCell="B13" sqref="B1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5.8554687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53" t="s">
        <v>35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8.75" customHeight="1" x14ac:dyDescent="0.25">
      <c r="A2" s="54" t="s">
        <v>73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5"/>
    </row>
    <row r="3" spans="1:18" s="2" customFormat="1" ht="53.25" customHeight="1" x14ac:dyDescent="0.25">
      <c r="A3" s="56" t="s">
        <v>7</v>
      </c>
      <c r="B3" s="56" t="s">
        <v>5</v>
      </c>
      <c r="C3" s="56" t="s">
        <v>2</v>
      </c>
      <c r="D3" s="56" t="s">
        <v>6</v>
      </c>
      <c r="E3" s="56" t="s">
        <v>39</v>
      </c>
      <c r="F3" s="56"/>
      <c r="G3" s="56"/>
      <c r="H3" s="56" t="s">
        <v>74</v>
      </c>
      <c r="I3" s="56"/>
      <c r="J3" s="56"/>
      <c r="K3" s="56" t="s">
        <v>3</v>
      </c>
      <c r="L3" s="56"/>
      <c r="M3" s="56"/>
      <c r="N3" s="56" t="s">
        <v>4</v>
      </c>
      <c r="O3" s="56"/>
      <c r="P3" s="56"/>
      <c r="Q3" s="56" t="s">
        <v>26</v>
      </c>
      <c r="R3" s="56" t="s">
        <v>27</v>
      </c>
    </row>
    <row r="4" spans="1:18" s="2" customFormat="1" ht="59.25" customHeight="1" x14ac:dyDescent="0.25">
      <c r="A4" s="56"/>
      <c r="B4" s="56"/>
      <c r="C4" s="56"/>
      <c r="D4" s="56"/>
      <c r="E4" s="15" t="s">
        <v>0</v>
      </c>
      <c r="F4" s="41" t="s">
        <v>46</v>
      </c>
      <c r="G4" s="41" t="s">
        <v>47</v>
      </c>
      <c r="H4" s="15" t="s">
        <v>0</v>
      </c>
      <c r="I4" s="41" t="s">
        <v>46</v>
      </c>
      <c r="J4" s="41" t="s">
        <v>47</v>
      </c>
      <c r="K4" s="15" t="s">
        <v>0</v>
      </c>
      <c r="L4" s="41" t="s">
        <v>46</v>
      </c>
      <c r="M4" s="41" t="s">
        <v>47</v>
      </c>
      <c r="N4" s="15" t="s">
        <v>0</v>
      </c>
      <c r="O4" s="41" t="s">
        <v>46</v>
      </c>
      <c r="P4" s="41" t="s">
        <v>47</v>
      </c>
      <c r="Q4" s="56"/>
      <c r="R4" s="56"/>
    </row>
    <row r="5" spans="1:18" s="2" customFormat="1" ht="22.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  <c r="P5" s="15">
        <v>16</v>
      </c>
      <c r="Q5" s="15">
        <v>17</v>
      </c>
      <c r="R5" s="15">
        <v>18</v>
      </c>
    </row>
    <row r="6" spans="1:18" s="2" customFormat="1" ht="30" customHeight="1" x14ac:dyDescent="0.25">
      <c r="A6" s="16">
        <v>1</v>
      </c>
      <c r="B6" s="49" t="s">
        <v>36</v>
      </c>
      <c r="C6" s="49"/>
      <c r="D6" s="49"/>
      <c r="E6" s="17">
        <f>SUM(E7:E9)</f>
        <v>13558.9</v>
      </c>
      <c r="F6" s="17">
        <f>SUM(F7:F9)</f>
        <v>13558.9</v>
      </c>
      <c r="G6" s="17">
        <f>SUM(G7:G9)</f>
        <v>0</v>
      </c>
      <c r="H6" s="17">
        <f>SUM(H7:H9)</f>
        <v>0</v>
      </c>
      <c r="I6" s="17">
        <f t="shared" ref="I6:P6" si="0">SUM(I7:I9)</f>
        <v>0</v>
      </c>
      <c r="J6" s="17">
        <f t="shared" si="0"/>
        <v>0</v>
      </c>
      <c r="K6" s="17">
        <f t="shared" si="0"/>
        <v>0</v>
      </c>
      <c r="L6" s="17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3" t="s">
        <v>69</v>
      </c>
      <c r="R6" s="3" t="s">
        <v>69</v>
      </c>
    </row>
    <row r="7" spans="1:18" s="2" customFormat="1" ht="59.25" customHeight="1" x14ac:dyDescent="0.25">
      <c r="A7" s="42" t="s">
        <v>48</v>
      </c>
      <c r="B7" s="39" t="s">
        <v>37</v>
      </c>
      <c r="C7" s="29" t="s">
        <v>8</v>
      </c>
      <c r="D7" s="29" t="s">
        <v>1</v>
      </c>
      <c r="E7" s="33">
        <f>F7+G7</f>
        <v>6870</v>
      </c>
      <c r="F7" s="37">
        <v>6870</v>
      </c>
      <c r="G7" s="36">
        <v>0</v>
      </c>
      <c r="H7" s="36">
        <f>I7+J7</f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>
        <v>0</v>
      </c>
      <c r="Q7" s="3" t="s">
        <v>69</v>
      </c>
      <c r="R7" s="3" t="s">
        <v>69</v>
      </c>
    </row>
    <row r="8" spans="1:18" s="2" customFormat="1" ht="59.25" customHeight="1" x14ac:dyDescent="0.25">
      <c r="A8" s="4" t="s">
        <v>49</v>
      </c>
      <c r="B8" s="39" t="s">
        <v>38</v>
      </c>
      <c r="C8" s="29" t="s">
        <v>8</v>
      </c>
      <c r="D8" s="29" t="s">
        <v>1</v>
      </c>
      <c r="E8" s="33">
        <f>F8+G8</f>
        <v>6500</v>
      </c>
      <c r="F8" s="37">
        <v>6500</v>
      </c>
      <c r="G8" s="36">
        <v>0</v>
      </c>
      <c r="H8" s="36">
        <f>I8+J8</f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3" t="s">
        <v>69</v>
      </c>
      <c r="R8" s="3" t="s">
        <v>69</v>
      </c>
    </row>
    <row r="9" spans="1:18" s="2" customFormat="1" ht="73.5" customHeight="1" x14ac:dyDescent="0.25">
      <c r="A9" s="4" t="s">
        <v>50</v>
      </c>
      <c r="B9" s="39" t="s">
        <v>40</v>
      </c>
      <c r="C9" s="29" t="s">
        <v>8</v>
      </c>
      <c r="D9" s="29" t="s">
        <v>1</v>
      </c>
      <c r="E9" s="33">
        <f>F9+G9</f>
        <v>188.9</v>
      </c>
      <c r="F9" s="37">
        <v>188.9</v>
      </c>
      <c r="G9" s="36">
        <v>0</v>
      </c>
      <c r="H9" s="36">
        <f>I9+J9</f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" t="s">
        <v>69</v>
      </c>
      <c r="R9" s="3" t="s">
        <v>69</v>
      </c>
    </row>
    <row r="10" spans="1:18" s="2" customFormat="1" ht="30" customHeight="1" x14ac:dyDescent="0.25">
      <c r="A10" s="38">
        <v>2</v>
      </c>
      <c r="B10" s="49" t="s">
        <v>41</v>
      </c>
      <c r="C10" s="49"/>
      <c r="D10" s="49"/>
      <c r="E10" s="17">
        <f>SUM(E11:E13)</f>
        <v>18047.5</v>
      </c>
      <c r="F10" s="17">
        <f t="shared" ref="F10:P10" si="1">SUM(F11:F13)</f>
        <v>18024.099999999999</v>
      </c>
      <c r="G10" s="17">
        <f t="shared" si="1"/>
        <v>23.4</v>
      </c>
      <c r="H10" s="17">
        <f t="shared" si="1"/>
        <v>0</v>
      </c>
      <c r="I10" s="17">
        <f t="shared" si="1"/>
        <v>0</v>
      </c>
      <c r="J10" s="17">
        <f t="shared" si="1"/>
        <v>0</v>
      </c>
      <c r="K10" s="17">
        <f t="shared" si="1"/>
        <v>0</v>
      </c>
      <c r="L10" s="17">
        <f t="shared" si="1"/>
        <v>0</v>
      </c>
      <c r="M10" s="17">
        <f t="shared" si="1"/>
        <v>0</v>
      </c>
      <c r="N10" s="17">
        <f t="shared" si="1"/>
        <v>0</v>
      </c>
      <c r="O10" s="17">
        <f t="shared" si="1"/>
        <v>0</v>
      </c>
      <c r="P10" s="17">
        <f t="shared" si="1"/>
        <v>0</v>
      </c>
      <c r="Q10" s="3" t="s">
        <v>69</v>
      </c>
      <c r="R10" s="3" t="s">
        <v>69</v>
      </c>
    </row>
    <row r="11" spans="1:18" s="2" customFormat="1" ht="70.5" customHeight="1" x14ac:dyDescent="0.25">
      <c r="A11" s="4" t="s">
        <v>51</v>
      </c>
      <c r="B11" s="35" t="s">
        <v>42</v>
      </c>
      <c r="C11" s="29" t="s">
        <v>8</v>
      </c>
      <c r="D11" s="29" t="s">
        <v>43</v>
      </c>
      <c r="E11" s="33">
        <f t="shared" ref="E11:E13" si="2">F11+G11</f>
        <v>7353.9</v>
      </c>
      <c r="F11" s="37">
        <v>7353.9</v>
      </c>
      <c r="G11" s="40">
        <v>0</v>
      </c>
      <c r="H11" s="36">
        <f>I11+J11</f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" t="s">
        <v>69</v>
      </c>
      <c r="R11" s="3" t="s">
        <v>69</v>
      </c>
    </row>
    <row r="12" spans="1:18" s="2" customFormat="1" ht="62.25" customHeight="1" x14ac:dyDescent="0.25">
      <c r="A12" s="4" t="s">
        <v>52</v>
      </c>
      <c r="B12" s="35" t="s">
        <v>44</v>
      </c>
      <c r="C12" s="29" t="s">
        <v>8</v>
      </c>
      <c r="D12" s="29" t="s">
        <v>43</v>
      </c>
      <c r="E12" s="33">
        <f t="shared" si="2"/>
        <v>2337.6</v>
      </c>
      <c r="F12" s="37">
        <v>2314.1999999999998</v>
      </c>
      <c r="G12" s="37">
        <v>23.4</v>
      </c>
      <c r="H12" s="36">
        <f>I12+J12</f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" t="s">
        <v>69</v>
      </c>
      <c r="R12" s="3" t="s">
        <v>69</v>
      </c>
    </row>
    <row r="13" spans="1:18" s="2" customFormat="1" ht="74.25" customHeight="1" x14ac:dyDescent="0.25">
      <c r="A13" s="4" t="s">
        <v>53</v>
      </c>
      <c r="B13" s="35" t="s">
        <v>45</v>
      </c>
      <c r="C13" s="29" t="s">
        <v>8</v>
      </c>
      <c r="D13" s="29" t="s">
        <v>43</v>
      </c>
      <c r="E13" s="33">
        <f t="shared" si="2"/>
        <v>8356</v>
      </c>
      <c r="F13" s="37">
        <v>8356</v>
      </c>
      <c r="G13" s="37">
        <v>0</v>
      </c>
      <c r="H13" s="36">
        <f>I13+J13</f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" t="s">
        <v>69</v>
      </c>
      <c r="R13" s="3" t="s">
        <v>69</v>
      </c>
    </row>
    <row r="14" spans="1:18" s="2" customFormat="1" ht="30" customHeight="1" x14ac:dyDescent="0.25">
      <c r="A14" s="38">
        <v>3</v>
      </c>
      <c r="B14" s="49" t="s">
        <v>54</v>
      </c>
      <c r="C14" s="49"/>
      <c r="D14" s="49"/>
      <c r="E14" s="17">
        <f>SUM(E15:E17)</f>
        <v>24243.3</v>
      </c>
      <c r="F14" s="17">
        <f t="shared" ref="F14:R14" si="3">SUM(F15:F17)</f>
        <v>24243.3</v>
      </c>
      <c r="G14" s="17">
        <f t="shared" si="3"/>
        <v>0</v>
      </c>
      <c r="H14" s="17">
        <f t="shared" si="3"/>
        <v>0</v>
      </c>
      <c r="I14" s="17">
        <f t="shared" si="3"/>
        <v>0</v>
      </c>
      <c r="J14" s="17">
        <f t="shared" si="3"/>
        <v>0</v>
      </c>
      <c r="K14" s="17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17">
        <f t="shared" si="3"/>
        <v>0</v>
      </c>
      <c r="P14" s="17">
        <f t="shared" si="3"/>
        <v>0</v>
      </c>
      <c r="Q14" s="17">
        <f t="shared" si="3"/>
        <v>0</v>
      </c>
      <c r="R14" s="17">
        <f t="shared" si="3"/>
        <v>0</v>
      </c>
    </row>
    <row r="15" spans="1:18" s="2" customFormat="1" ht="86.25" customHeight="1" x14ac:dyDescent="0.25">
      <c r="A15" s="4" t="s">
        <v>58</v>
      </c>
      <c r="B15" s="35" t="s">
        <v>55</v>
      </c>
      <c r="C15" s="29" t="s">
        <v>8</v>
      </c>
      <c r="D15" s="29" t="s">
        <v>56</v>
      </c>
      <c r="E15" s="33">
        <f t="shared" ref="E15:E16" si="4">F15+G15</f>
        <v>6809.5</v>
      </c>
      <c r="F15" s="37">
        <v>6809.5</v>
      </c>
      <c r="G15" s="37">
        <v>0</v>
      </c>
      <c r="H15" s="36">
        <f>I15+J15</f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" t="s">
        <v>69</v>
      </c>
      <c r="R15" s="3" t="s">
        <v>69</v>
      </c>
    </row>
    <row r="16" spans="1:18" s="2" customFormat="1" ht="78" customHeight="1" x14ac:dyDescent="0.25">
      <c r="A16" s="4" t="s">
        <v>59</v>
      </c>
      <c r="B16" s="35" t="s">
        <v>57</v>
      </c>
      <c r="C16" s="29" t="s">
        <v>8</v>
      </c>
      <c r="D16" s="29" t="s">
        <v>56</v>
      </c>
      <c r="E16" s="33">
        <f t="shared" si="4"/>
        <v>5894.5</v>
      </c>
      <c r="F16" s="37">
        <v>5894.5</v>
      </c>
      <c r="G16" s="37">
        <v>0</v>
      </c>
      <c r="H16" s="36">
        <f>I16+J16</f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" t="s">
        <v>69</v>
      </c>
      <c r="R16" s="3" t="s">
        <v>69</v>
      </c>
    </row>
    <row r="17" spans="1:18" s="2" customFormat="1" ht="78" customHeight="1" x14ac:dyDescent="0.25">
      <c r="A17" s="4" t="s">
        <v>75</v>
      </c>
      <c r="B17" s="35" t="s">
        <v>76</v>
      </c>
      <c r="C17" s="29" t="s">
        <v>8</v>
      </c>
      <c r="D17" s="29" t="s">
        <v>56</v>
      </c>
      <c r="E17" s="33">
        <f t="shared" ref="E17" si="5">F17+G17</f>
        <v>11539.3</v>
      </c>
      <c r="F17" s="37">
        <v>11539.3</v>
      </c>
      <c r="G17" s="37">
        <v>0</v>
      </c>
      <c r="H17" s="36">
        <f>I17+J17</f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" t="s">
        <v>69</v>
      </c>
      <c r="R17" s="3" t="s">
        <v>69</v>
      </c>
    </row>
    <row r="18" spans="1:18" s="2" customFormat="1" ht="30.75" customHeight="1" x14ac:dyDescent="0.25">
      <c r="A18" s="38">
        <v>4</v>
      </c>
      <c r="B18" s="49" t="s">
        <v>60</v>
      </c>
      <c r="C18" s="49"/>
      <c r="D18" s="49"/>
      <c r="E18" s="17">
        <f>SUM(E19:E20)</f>
        <v>72345.5</v>
      </c>
      <c r="F18" s="17">
        <f t="shared" ref="F18:P18" si="6">SUM(F19:F20)</f>
        <v>71622</v>
      </c>
      <c r="G18" s="17">
        <f t="shared" si="6"/>
        <v>723.5</v>
      </c>
      <c r="H18" s="17">
        <f t="shared" si="6"/>
        <v>0</v>
      </c>
      <c r="I18" s="17">
        <f t="shared" si="6"/>
        <v>0</v>
      </c>
      <c r="J18" s="17">
        <f t="shared" si="6"/>
        <v>0</v>
      </c>
      <c r="K18" s="17">
        <f t="shared" si="6"/>
        <v>0</v>
      </c>
      <c r="L18" s="17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3" t="s">
        <v>69</v>
      </c>
      <c r="R18" s="3" t="s">
        <v>69</v>
      </c>
    </row>
    <row r="19" spans="1:18" s="2" customFormat="1" ht="57.75" customHeight="1" x14ac:dyDescent="0.25">
      <c r="A19" s="4" t="s">
        <v>63</v>
      </c>
      <c r="B19" s="35" t="s">
        <v>61</v>
      </c>
      <c r="C19" s="29" t="s">
        <v>8</v>
      </c>
      <c r="D19" s="29" t="s">
        <v>43</v>
      </c>
      <c r="E19" s="33">
        <f t="shared" ref="E19:E20" si="7">F19+G19</f>
        <v>37550</v>
      </c>
      <c r="F19" s="37">
        <v>37174.5</v>
      </c>
      <c r="G19" s="37">
        <v>375.5</v>
      </c>
      <c r="H19" s="36">
        <f>I19+J19</f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" t="s">
        <v>69</v>
      </c>
      <c r="R19" s="3" t="s">
        <v>69</v>
      </c>
    </row>
    <row r="20" spans="1:18" s="2" customFormat="1" ht="73.5" customHeight="1" x14ac:dyDescent="0.25">
      <c r="A20" s="4" t="s">
        <v>64</v>
      </c>
      <c r="B20" s="35" t="s">
        <v>62</v>
      </c>
      <c r="C20" s="29" t="s">
        <v>8</v>
      </c>
      <c r="D20" s="29" t="s">
        <v>43</v>
      </c>
      <c r="E20" s="33">
        <f t="shared" si="7"/>
        <v>34795.5</v>
      </c>
      <c r="F20" s="37">
        <v>34447.5</v>
      </c>
      <c r="G20" s="37">
        <v>348</v>
      </c>
      <c r="H20" s="36">
        <f>I20+J20</f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" t="s">
        <v>69</v>
      </c>
      <c r="R20" s="3" t="s">
        <v>69</v>
      </c>
    </row>
    <row r="21" spans="1:18" x14ac:dyDescent="0.25">
      <c r="A21" s="18"/>
      <c r="B21" s="50" t="s">
        <v>28</v>
      </c>
      <c r="C21" s="51"/>
      <c r="D21" s="52"/>
      <c r="E21" s="19">
        <f>E6+E10+E14+E18</f>
        <v>128195.2</v>
      </c>
      <c r="F21" s="19">
        <f t="shared" ref="F21:P21" si="8">F6+F10+F14+F18</f>
        <v>127448.3</v>
      </c>
      <c r="G21" s="19">
        <f t="shared" si="8"/>
        <v>746.9</v>
      </c>
      <c r="H21" s="19">
        <f t="shared" si="8"/>
        <v>0</v>
      </c>
      <c r="I21" s="19">
        <f t="shared" si="8"/>
        <v>0</v>
      </c>
      <c r="J21" s="19">
        <f t="shared" si="8"/>
        <v>0</v>
      </c>
      <c r="K21" s="19">
        <f t="shared" si="8"/>
        <v>0</v>
      </c>
      <c r="L21" s="19">
        <f t="shared" si="8"/>
        <v>0</v>
      </c>
      <c r="M21" s="19">
        <f t="shared" si="8"/>
        <v>0</v>
      </c>
      <c r="N21" s="19">
        <f t="shared" si="8"/>
        <v>0</v>
      </c>
      <c r="O21" s="19">
        <f t="shared" si="8"/>
        <v>0</v>
      </c>
      <c r="P21" s="19">
        <f t="shared" si="8"/>
        <v>0</v>
      </c>
      <c r="Q21" s="3" t="s">
        <v>69</v>
      </c>
      <c r="R21" s="3" t="s">
        <v>69</v>
      </c>
    </row>
  </sheetData>
  <mergeCells count="17"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  <mergeCell ref="B10:D10"/>
    <mergeCell ref="B14:D14"/>
    <mergeCell ref="B18:D18"/>
    <mergeCell ref="B6:D6"/>
    <mergeCell ref="B21:D21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2"/>
  <sheetViews>
    <sheetView view="pageBreakPreview" zoomScale="90" zoomScaleNormal="100" zoomScaleSheetLayoutView="90" workbookViewId="0">
      <selection activeCell="B11" sqref="B11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1.7109375" style="5" customWidth="1"/>
    <col min="6" max="6" width="19.5703125" style="5" customWidth="1"/>
    <col min="7" max="7" width="17.140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64" t="str">
        <f>'МП Теплоснабжение'!A1:R1</f>
        <v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24" customHeight="1" x14ac:dyDescent="0.25">
      <c r="A2" s="64" t="s">
        <v>73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24" customHeight="1" x14ac:dyDescent="0.25">
      <c r="A3" s="63" t="s">
        <v>9</v>
      </c>
      <c r="B3" s="63" t="s">
        <v>10</v>
      </c>
      <c r="C3" s="65" t="s">
        <v>11</v>
      </c>
      <c r="D3" s="66"/>
      <c r="E3" s="63" t="s">
        <v>12</v>
      </c>
      <c r="F3" s="63" t="s">
        <v>13</v>
      </c>
      <c r="G3" s="63" t="s">
        <v>14</v>
      </c>
      <c r="H3" s="63" t="s">
        <v>15</v>
      </c>
      <c r="I3" s="60" t="s">
        <v>24</v>
      </c>
      <c r="J3" s="60" t="s">
        <v>16</v>
      </c>
      <c r="K3" s="63" t="s">
        <v>17</v>
      </c>
      <c r="L3" s="63"/>
      <c r="M3" s="63"/>
    </row>
    <row r="4" spans="1:13" ht="15" customHeight="1" x14ac:dyDescent="0.25">
      <c r="A4" s="63"/>
      <c r="B4" s="63"/>
      <c r="C4" s="60" t="s">
        <v>18</v>
      </c>
      <c r="D4" s="60" t="s">
        <v>19</v>
      </c>
      <c r="E4" s="63"/>
      <c r="F4" s="63"/>
      <c r="G4" s="63"/>
      <c r="H4" s="63"/>
      <c r="I4" s="61"/>
      <c r="J4" s="61"/>
      <c r="K4" s="63" t="s">
        <v>20</v>
      </c>
      <c r="L4" s="60" t="s">
        <v>21</v>
      </c>
      <c r="M4" s="63" t="s">
        <v>22</v>
      </c>
    </row>
    <row r="5" spans="1:13" ht="31.5" customHeight="1" x14ac:dyDescent="0.25">
      <c r="A5" s="63"/>
      <c r="B5" s="63"/>
      <c r="C5" s="62"/>
      <c r="D5" s="62"/>
      <c r="E5" s="63"/>
      <c r="F5" s="63"/>
      <c r="G5" s="63"/>
      <c r="H5" s="63"/>
      <c r="I5" s="62"/>
      <c r="J5" s="62"/>
      <c r="K5" s="63"/>
      <c r="L5" s="62"/>
      <c r="M5" s="63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72.75" customHeight="1" x14ac:dyDescent="0.25">
      <c r="A7" s="34">
        <v>1</v>
      </c>
      <c r="B7" s="14" t="s">
        <v>37</v>
      </c>
      <c r="C7" s="20"/>
      <c r="D7" s="20"/>
      <c r="E7" s="43" t="s">
        <v>65</v>
      </c>
      <c r="F7" s="44" t="s">
        <v>66</v>
      </c>
      <c r="G7" s="13" t="str">
        <f>'МП Теплоснабжение'!D8</f>
        <v>МКУ ЗР "Северное"</v>
      </c>
      <c r="H7" s="44">
        <v>45290</v>
      </c>
      <c r="I7" s="45">
        <v>6870000</v>
      </c>
      <c r="J7" s="30"/>
      <c r="K7" s="31">
        <f>M7</f>
        <v>0</v>
      </c>
      <c r="L7" s="30"/>
      <c r="M7" s="32">
        <f>'МП Теплоснабжение'!K7</f>
        <v>0</v>
      </c>
    </row>
    <row r="8" spans="1:13" s="11" customFormat="1" ht="72.75" customHeight="1" x14ac:dyDescent="0.25">
      <c r="A8" s="47">
        <v>2</v>
      </c>
      <c r="B8" s="14" t="s">
        <v>38</v>
      </c>
      <c r="C8" s="10"/>
      <c r="D8" s="10"/>
      <c r="E8" s="46" t="s">
        <v>67</v>
      </c>
      <c r="F8" s="44" t="s">
        <v>68</v>
      </c>
      <c r="G8" s="13" t="str">
        <f>'МП Теплоснабжение'!D9</f>
        <v>МКУ ЗР "Северное"</v>
      </c>
      <c r="H8" s="44">
        <v>44377</v>
      </c>
      <c r="I8" s="45">
        <v>6500000</v>
      </c>
      <c r="J8" s="30"/>
      <c r="K8" s="31">
        <f>M8</f>
        <v>0</v>
      </c>
      <c r="L8" s="30"/>
      <c r="M8" s="32">
        <f>'МП Теплоснабжение'!K8</f>
        <v>0</v>
      </c>
    </row>
    <row r="9" spans="1:13" s="11" customFormat="1" ht="72.75" customHeight="1" x14ac:dyDescent="0.25">
      <c r="A9" s="34">
        <v>3</v>
      </c>
      <c r="B9" s="14" t="s">
        <v>45</v>
      </c>
      <c r="C9" s="10"/>
      <c r="D9" s="10"/>
      <c r="E9" s="46" t="s">
        <v>77</v>
      </c>
      <c r="F9" s="44" t="s">
        <v>78</v>
      </c>
      <c r="G9" s="48" t="s">
        <v>43</v>
      </c>
      <c r="H9" s="44">
        <v>45656</v>
      </c>
      <c r="I9" s="45">
        <v>3014641.94</v>
      </c>
      <c r="J9" s="30"/>
      <c r="K9" s="31">
        <f>M9</f>
        <v>0</v>
      </c>
      <c r="L9" s="30"/>
      <c r="M9" s="32">
        <f>'МП Теплоснабжение'!K13</f>
        <v>0</v>
      </c>
    </row>
    <row r="10" spans="1:13" s="11" customFormat="1" ht="72.75" customHeight="1" x14ac:dyDescent="0.25">
      <c r="A10" s="47">
        <v>4</v>
      </c>
      <c r="B10" s="14" t="s">
        <v>61</v>
      </c>
      <c r="C10" s="10"/>
      <c r="D10" s="10"/>
      <c r="E10" s="46" t="s">
        <v>70</v>
      </c>
      <c r="F10" s="44" t="s">
        <v>72</v>
      </c>
      <c r="G10" s="48" t="s">
        <v>43</v>
      </c>
      <c r="H10" s="44">
        <v>45565</v>
      </c>
      <c r="I10" s="45">
        <v>37550000</v>
      </c>
      <c r="J10" s="30"/>
      <c r="K10" s="31">
        <f t="shared" ref="K10:K11" si="1">M10</f>
        <v>0</v>
      </c>
      <c r="L10" s="30"/>
      <c r="M10" s="32">
        <f>'МП Теплоснабжение'!K19</f>
        <v>0</v>
      </c>
    </row>
    <row r="11" spans="1:13" s="11" customFormat="1" ht="72.75" customHeight="1" x14ac:dyDescent="0.25">
      <c r="A11" s="34">
        <v>5</v>
      </c>
      <c r="B11" s="14" t="s">
        <v>62</v>
      </c>
      <c r="C11" s="10"/>
      <c r="D11" s="10"/>
      <c r="E11" s="46" t="s">
        <v>71</v>
      </c>
      <c r="F11" s="44" t="s">
        <v>72</v>
      </c>
      <c r="G11" s="48" t="s">
        <v>43</v>
      </c>
      <c r="H11" s="44">
        <v>45565</v>
      </c>
      <c r="I11" s="45">
        <v>34211520</v>
      </c>
      <c r="J11" s="30"/>
      <c r="K11" s="31">
        <f t="shared" si="1"/>
        <v>0</v>
      </c>
      <c r="L11" s="30"/>
      <c r="M11" s="32">
        <f>'МП Теплоснабжение'!K20</f>
        <v>0</v>
      </c>
    </row>
    <row r="12" spans="1:13" ht="15" customHeight="1" x14ac:dyDescent="0.25">
      <c r="A12" s="57"/>
      <c r="B12" s="58"/>
      <c r="C12" s="58"/>
      <c r="D12" s="58"/>
      <c r="E12" s="58"/>
      <c r="F12" s="58"/>
      <c r="G12" s="58"/>
      <c r="H12" s="58"/>
      <c r="I12" s="59"/>
      <c r="J12" s="8">
        <f t="shared" ref="J12:L12" si="2">SUM(J7:J11)</f>
        <v>0</v>
      </c>
      <c r="K12" s="8">
        <f t="shared" si="2"/>
        <v>0</v>
      </c>
      <c r="L12" s="8">
        <f t="shared" si="2"/>
        <v>0</v>
      </c>
      <c r="M12" s="8">
        <f>SUM(M7:M11)</f>
        <v>0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2:I12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7.7109375" style="5" customWidth="1"/>
    <col min="6" max="6" width="17.28515625" style="5" customWidth="1"/>
    <col min="7" max="7" width="16.28515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64" t="s">
        <v>25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24" customHeight="1" x14ac:dyDescent="0.25">
      <c r="A2" s="64" t="s">
        <v>34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24" customHeight="1" x14ac:dyDescent="0.25">
      <c r="A3" s="63" t="s">
        <v>9</v>
      </c>
      <c r="B3" s="63" t="s">
        <v>10</v>
      </c>
      <c r="C3" s="65" t="s">
        <v>11</v>
      </c>
      <c r="D3" s="66"/>
      <c r="E3" s="63" t="s">
        <v>12</v>
      </c>
      <c r="F3" s="63" t="s">
        <v>13</v>
      </c>
      <c r="G3" s="63" t="s">
        <v>14</v>
      </c>
      <c r="H3" s="63" t="s">
        <v>15</v>
      </c>
      <c r="I3" s="60" t="s">
        <v>24</v>
      </c>
      <c r="J3" s="60" t="s">
        <v>16</v>
      </c>
      <c r="K3" s="63" t="s">
        <v>17</v>
      </c>
      <c r="L3" s="63"/>
      <c r="M3" s="63"/>
    </row>
    <row r="4" spans="1:13" ht="15" customHeight="1" x14ac:dyDescent="0.25">
      <c r="A4" s="63"/>
      <c r="B4" s="63"/>
      <c r="C4" s="60" t="s">
        <v>18</v>
      </c>
      <c r="D4" s="60" t="s">
        <v>19</v>
      </c>
      <c r="E4" s="63"/>
      <c r="F4" s="63"/>
      <c r="G4" s="63"/>
      <c r="H4" s="63"/>
      <c r="I4" s="61"/>
      <c r="J4" s="61"/>
      <c r="K4" s="63" t="s">
        <v>20</v>
      </c>
      <c r="L4" s="60" t="s">
        <v>21</v>
      </c>
      <c r="M4" s="63" t="s">
        <v>22</v>
      </c>
    </row>
    <row r="5" spans="1:13" ht="31.5" customHeight="1" x14ac:dyDescent="0.25">
      <c r="A5" s="63"/>
      <c r="B5" s="63"/>
      <c r="C5" s="62"/>
      <c r="D5" s="62"/>
      <c r="E5" s="63"/>
      <c r="F5" s="63"/>
      <c r="G5" s="63"/>
      <c r="H5" s="63"/>
      <c r="I5" s="62"/>
      <c r="J5" s="62"/>
      <c r="K5" s="63"/>
      <c r="L5" s="62"/>
      <c r="M5" s="63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63" x14ac:dyDescent="0.25">
      <c r="A7" s="10">
        <v>1</v>
      </c>
      <c r="B7" s="67" t="e">
        <f>#REF!</f>
        <v>#REF!</v>
      </c>
      <c r="C7" s="10"/>
      <c r="D7" s="10"/>
      <c r="E7" s="9" t="s">
        <v>29</v>
      </c>
      <c r="F7" s="21" t="s">
        <v>30</v>
      </c>
      <c r="G7" s="9" t="s">
        <v>31</v>
      </c>
      <c r="H7" s="22">
        <v>43799</v>
      </c>
      <c r="I7" s="23">
        <v>1258.55</v>
      </c>
      <c r="J7" s="24">
        <v>0</v>
      </c>
      <c r="K7" s="25">
        <f>M7</f>
        <v>170.84</v>
      </c>
      <c r="L7" s="25"/>
      <c r="M7" s="25">
        <v>170.84</v>
      </c>
    </row>
    <row r="8" spans="1:13" s="11" customFormat="1" ht="63" x14ac:dyDescent="0.25">
      <c r="A8" s="10">
        <v>2</v>
      </c>
      <c r="B8" s="68"/>
      <c r="C8" s="10"/>
      <c r="D8" s="10"/>
      <c r="E8" s="13" t="s">
        <v>32</v>
      </c>
      <c r="F8" s="13" t="s">
        <v>33</v>
      </c>
      <c r="G8" s="9" t="s">
        <v>31</v>
      </c>
      <c r="H8" s="12">
        <v>43799</v>
      </c>
      <c r="I8" s="26">
        <v>77132.95</v>
      </c>
      <c r="J8" s="7">
        <v>0</v>
      </c>
      <c r="K8" s="27">
        <f>14629.26+522.34+M8</f>
        <v>25622.15</v>
      </c>
      <c r="L8" s="27"/>
      <c r="M8" s="28">
        <f>10470.55</f>
        <v>10470.549999999999</v>
      </c>
    </row>
    <row r="9" spans="1:13" ht="15" customHeight="1" x14ac:dyDescent="0.25">
      <c r="A9" s="57" t="s">
        <v>23</v>
      </c>
      <c r="B9" s="58"/>
      <c r="C9" s="58"/>
      <c r="D9" s="58"/>
      <c r="E9" s="58"/>
      <c r="F9" s="58"/>
      <c r="G9" s="58"/>
      <c r="H9" s="58"/>
      <c r="I9" s="59"/>
      <c r="J9" s="8">
        <f>SUM(J7:J7)</f>
        <v>0</v>
      </c>
      <c r="K9" s="8">
        <f>SUM(K7:K8)</f>
        <v>25792.99</v>
      </c>
      <c r="L9" s="8"/>
      <c r="M9" s="8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Теплоснабжение</vt:lpstr>
      <vt:lpstr>МП Теплоснабжение (2)</vt:lpstr>
      <vt:lpstr>Подпрограмма 2 (2)</vt:lpstr>
      <vt:lpstr>'МП Теплоснабжение (2)'!Заголовки_для_печати</vt:lpstr>
      <vt:lpstr>'Подпрограмма 2 (2)'!Заголовки_для_печати</vt:lpstr>
      <vt:lpstr>'МП Теплоснабжение'!Область_печати</vt:lpstr>
      <vt:lpstr>'МП Теплоснабжение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2024-10-31T12:32:23Z</cp:lastPrinted>
  <dcterms:created xsi:type="dcterms:W3CDTF">2015-07-01T06:08:23Z</dcterms:created>
  <dcterms:modified xsi:type="dcterms:W3CDTF">2024-10-31T12:32:24Z</dcterms:modified>
</cp:coreProperties>
</file>