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720" yWindow="4305" windowWidth="19440" windowHeight="8400" tabRatio="850"/>
  </bookViews>
  <sheets>
    <sheet name="Подпрограмма 3" sheetId="8" r:id="rId1"/>
    <sheet name="Подпрограмма 3 (2)" sheetId="17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3 (2)'!#REF!</definedName>
    <definedName name="Z_359C8E5E_9871_416C_8416_05D2A4FF5688_.wvu.PrintArea" localSheetId="1" hidden="1">'Подпрограмма 3 (2)'!$A$1:$N$14</definedName>
    <definedName name="Z_676C7EBD_E16D_4DD0_B42E_F8075547C9A3_.wvu.PrintArea" localSheetId="1" hidden="1">'Подпрограмма 3 (2)'!$A$1:$N$14</definedName>
    <definedName name="Z_79A8BF50_58E9_46AC_AFD7_D75F740A8CFE_.wvu.PrintArea" localSheetId="1" hidden="1">'Подпрограмма 3 (2)'!$A$1:$N$14</definedName>
    <definedName name="Z_F75B3EC3_CC43_4B33_913D_5D7444E65C48_.wvu.PrintArea" localSheetId="1" hidden="1">'Подпрограмма 3 (2)'!$A$1:$N$14</definedName>
    <definedName name="_xlnm.Print_Titles" localSheetId="0">'Подпрограмма 3'!$3:$4</definedName>
    <definedName name="_xlnm.Print_Titles" localSheetId="1">'Подпрограмма 3 (2)'!$3:$6</definedName>
    <definedName name="_xlnm.Print_Area" localSheetId="0">'Подпрограмма 3'!$A$1:$V$35</definedName>
    <definedName name="_xlnm.Print_Area" localSheetId="1">'Подпрограмма 3 (2)'!$A$1:$M$14</definedName>
  </definedNames>
  <calcPr calcId="162913"/>
</workbook>
</file>

<file path=xl/calcChain.xml><?xml version="1.0" encoding="utf-8"?>
<calcChain xmlns="http://schemas.openxmlformats.org/spreadsheetml/2006/main">
  <c r="V10" i="8" l="1"/>
  <c r="U10" i="8"/>
  <c r="K9" i="17" l="1"/>
  <c r="M9" i="17"/>
  <c r="V11" i="8" l="1"/>
  <c r="U11" i="8"/>
  <c r="M11" i="8"/>
  <c r="Q11" i="8"/>
  <c r="Q10" i="8" s="1"/>
  <c r="S11" i="8"/>
  <c r="F10" i="8"/>
  <c r="G10" i="8"/>
  <c r="H10" i="8"/>
  <c r="J10" i="8"/>
  <c r="K10" i="8"/>
  <c r="L10" i="8"/>
  <c r="N10" i="8"/>
  <c r="O10" i="8"/>
  <c r="P10" i="8"/>
  <c r="R10" i="8"/>
  <c r="S10" i="8"/>
  <c r="T10" i="8"/>
  <c r="E10" i="8"/>
  <c r="M34" i="8"/>
  <c r="I34" i="8"/>
  <c r="E34" i="8"/>
  <c r="M33" i="8"/>
  <c r="I33" i="8"/>
  <c r="E33" i="8"/>
  <c r="M32" i="8"/>
  <c r="I32" i="8"/>
  <c r="E32" i="8"/>
  <c r="M31" i="8"/>
  <c r="I31" i="8"/>
  <c r="E31" i="8"/>
  <c r="M30" i="8"/>
  <c r="I30" i="8"/>
  <c r="E30" i="8"/>
  <c r="M29" i="8"/>
  <c r="I29" i="8"/>
  <c r="E29" i="8"/>
  <c r="M28" i="8"/>
  <c r="I28" i="8"/>
  <c r="E28" i="8"/>
  <c r="M27" i="8"/>
  <c r="I27" i="8"/>
  <c r="E27" i="8"/>
  <c r="M26" i="8"/>
  <c r="I26" i="8"/>
  <c r="E26" i="8"/>
  <c r="M25" i="8"/>
  <c r="I25" i="8"/>
  <c r="E25" i="8"/>
  <c r="M24" i="8"/>
  <c r="I24" i="8"/>
  <c r="E24" i="8"/>
  <c r="M23" i="8"/>
  <c r="I23" i="8"/>
  <c r="E23" i="8"/>
  <c r="L14" i="17" l="1"/>
  <c r="J14" i="17" l="1"/>
  <c r="M7" i="17" l="1"/>
  <c r="V7" i="8" l="1"/>
  <c r="U7" i="8"/>
  <c r="E17" i="8"/>
  <c r="I17" i="8"/>
  <c r="M17" i="8"/>
  <c r="E18" i="8"/>
  <c r="I18" i="8"/>
  <c r="M18" i="8"/>
  <c r="E19" i="8"/>
  <c r="I19" i="8"/>
  <c r="M19" i="8"/>
  <c r="E20" i="8"/>
  <c r="I20" i="8"/>
  <c r="M20" i="8"/>
  <c r="E21" i="8"/>
  <c r="I21" i="8"/>
  <c r="M21" i="8"/>
  <c r="E22" i="8"/>
  <c r="I22" i="8"/>
  <c r="M22" i="8"/>
  <c r="M10" i="8" l="1"/>
  <c r="M12" i="8"/>
  <c r="M10" i="17" s="1"/>
  <c r="M13" i="8"/>
  <c r="M14" i="8"/>
  <c r="M11" i="17" s="1"/>
  <c r="K11" i="17" s="1"/>
  <c r="M15" i="8"/>
  <c r="M13" i="17" s="1"/>
  <c r="K13" i="17" s="1"/>
  <c r="M16" i="8"/>
  <c r="M12" i="17" s="1"/>
  <c r="K12" i="17" s="1"/>
  <c r="S14" i="8"/>
  <c r="Q14" i="8" s="1"/>
  <c r="I11" i="8"/>
  <c r="I10" i="8" s="1"/>
  <c r="I12" i="8"/>
  <c r="I13" i="8"/>
  <c r="I14" i="8"/>
  <c r="I15" i="8"/>
  <c r="I16" i="8"/>
  <c r="E15" i="8"/>
  <c r="E16" i="8"/>
  <c r="M9" i="8"/>
  <c r="G6" i="8"/>
  <c r="F6" i="8"/>
  <c r="H6" i="8"/>
  <c r="J6" i="8"/>
  <c r="K6" i="8"/>
  <c r="L6" i="8"/>
  <c r="N6" i="8"/>
  <c r="O6" i="8"/>
  <c r="P6" i="8"/>
  <c r="R6" i="8"/>
  <c r="T6" i="8"/>
  <c r="K10" i="17" l="1"/>
  <c r="M8" i="8" l="1"/>
  <c r="M8" i="17" s="1"/>
  <c r="M14" i="17" s="1"/>
  <c r="S8" i="8"/>
  <c r="Q8" i="8" s="1"/>
  <c r="S9" i="8"/>
  <c r="Q9" i="8" s="1"/>
  <c r="I8" i="8"/>
  <c r="I9" i="8"/>
  <c r="I7" i="8"/>
  <c r="S7" i="8"/>
  <c r="M7" i="8"/>
  <c r="M6" i="8" s="1"/>
  <c r="E9" i="8"/>
  <c r="S6" i="8" l="1"/>
  <c r="Q7" i="8"/>
  <c r="Q6" i="8" s="1"/>
  <c r="I6" i="8"/>
  <c r="K8" i="17"/>
  <c r="K4" i="8"/>
  <c r="O4" i="8" s="1"/>
  <c r="S4" i="8" s="1"/>
  <c r="E13" i="8"/>
  <c r="E14" i="8"/>
  <c r="J35" i="8" l="1"/>
  <c r="K35" i="8"/>
  <c r="R35" i="8"/>
  <c r="S35" i="8"/>
  <c r="M35" i="8" l="1"/>
  <c r="I35" i="8"/>
  <c r="V6" i="8"/>
  <c r="U6" i="8"/>
  <c r="Q35" i="8"/>
  <c r="T35" i="8"/>
  <c r="P35" i="8"/>
  <c r="L35" i="8"/>
  <c r="H35" i="8"/>
  <c r="O35" i="8"/>
  <c r="G35" i="8"/>
  <c r="N35" i="8"/>
  <c r="F35" i="8"/>
  <c r="E7" i="8"/>
  <c r="V35" i="8" l="1"/>
  <c r="U35" i="8"/>
  <c r="E8" i="8"/>
  <c r="E6" i="8" s="1"/>
  <c r="E11" i="8"/>
  <c r="E12" i="8"/>
  <c r="K7" i="17" l="1"/>
  <c r="K14" i="17" s="1"/>
  <c r="E35" i="8"/>
  <c r="A2" i="17" l="1"/>
  <c r="C6" i="17" l="1"/>
  <c r="D6" i="17" s="1"/>
  <c r="F6" i="17" s="1"/>
  <c r="G6" i="17" s="1"/>
  <c r="H6" i="17" s="1"/>
  <c r="I6" i="17" s="1"/>
  <c r="J6" i="17" s="1"/>
  <c r="K6" i="17" s="1"/>
</calcChain>
</file>

<file path=xl/sharedStrings.xml><?xml version="1.0" encoding="utf-8"?>
<sst xmlns="http://schemas.openxmlformats.org/spreadsheetml/2006/main" count="233" uniqueCount="114">
  <si>
    <t>Всего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</si>
  <si>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</si>
  <si>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</si>
  <si>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</si>
  <si>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</si>
  <si>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</si>
  <si>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</si>
  <si>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</si>
  <si>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</si>
  <si>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</si>
  <si>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Строительство очистных сооружений производительностью 2500 куб. м в сутки в п. Искателей</t>
  </si>
  <si>
    <t>МП ЗР "Севержилкомсервис"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</si>
  <si>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</si>
  <si>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</si>
  <si>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</si>
  <si>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</si>
  <si>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</si>
  <si>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</si>
  <si>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</si>
  <si>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</si>
  <si>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</si>
  <si>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</si>
  <si>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</si>
  <si>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</si>
  <si>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</si>
  <si>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</si>
  <si>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</si>
  <si>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</si>
  <si>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</si>
  <si>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</si>
  <si>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внебюджетные источники</t>
  </si>
  <si>
    <t>2.1</t>
  </si>
  <si>
    <t>2.2</t>
  </si>
  <si>
    <t>2.3</t>
  </si>
  <si>
    <t>2.4</t>
  </si>
  <si>
    <t>2.5</t>
  </si>
  <si>
    <t>2.6</t>
  </si>
  <si>
    <t>2.7</t>
  </si>
  <si>
    <t>1.1</t>
  </si>
  <si>
    <t>1.2</t>
  </si>
  <si>
    <t>Отчет об использовании денежных средств в рамках исполнения мероприятий  муниципальной программы «Обеспечение населения муниципального района «Заполярный район» чистой водой на 2021-2030 годы»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</si>
  <si>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                         
муниципальной программы«Обеспечение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</si>
  <si>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</si>
  <si>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Раздел 2.  Создание условий для обеспечения населения чистой водой</t>
  </si>
  <si>
    <t>Итого:</t>
  </si>
  <si>
    <t>районный бюджет</t>
  </si>
  <si>
    <t>1.3</t>
  </si>
  <si>
    <t>Поиск и оценка подземных вод в с. Несь Ненецкого АО</t>
  </si>
  <si>
    <t>2.8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</si>
  <si>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</si>
  <si>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</si>
  <si>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</si>
  <si>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МКУ ЗР "Северное"</t>
  </si>
  <si>
    <t>2.9</t>
  </si>
  <si>
    <t>Цена по контракту, руб.</t>
  </si>
  <si>
    <t>ООО «Севергеолдобыча-Сервис»</t>
  </si>
  <si>
    <t>План на 2024 год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</si>
  <si>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 д. Тошвиска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</si>
  <si>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</si>
  <si>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</si>
  <si>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</si>
  <si>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Поставка, монтаж и пуско-наладочные работы БВПУ в д. Вижас Сельского поселения «Омский сельсовет» ЗР НАО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</si>
  <si>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</si>
  <si>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</si>
  <si>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2.10</t>
  </si>
  <si>
    <t>2.11</t>
  </si>
  <si>
    <t>2.12</t>
  </si>
  <si>
    <t>Строительство водопроводной сети в д. Лабожское Сельского поселения «Великовисочный сельсовет» ЗР НАО</t>
  </si>
  <si>
    <t>Модернизация БВПУ с увеличением производительности в д. Лабожское Сельского поселения «Великовисочный сельсовет» ЗР НАО</t>
  </si>
  <si>
    <t>Капитальный ремонт ВПУ в с. Коткино</t>
  </si>
  <si>
    <t>Капитальный ремонт БВПУ в д. Андег</t>
  </si>
  <si>
    <t>Капитальный ремонт подводящей сети дренажной линии БВПУ в д. Андег</t>
  </si>
  <si>
    <t>Капитальный ремонт подводящей сети и дренажной линии БВПУ в п. Нельмин-Нос</t>
  </si>
  <si>
    <t>01-15-20/23 от 17.04.2023</t>
  </si>
  <si>
    <t>ФБУЗ "Центр гигиены и эпидемиологии"</t>
  </si>
  <si>
    <t>01-15-11/24 от 04.03.2024</t>
  </si>
  <si>
    <t>ФБУЗ "ЦЕНТР ГИГИЕНЫ И ЭПИДЕМИОЛОГИИ В АРХАНГЕЛЬСКОЙ ОБЛАСТИ И НЕНЕЦКОМ АВТОНОМНОМ ОКРУГЕ"</t>
  </si>
  <si>
    <t>№ 01-15-7/15 
от 25.01.2022</t>
  </si>
  <si>
    <t>Поставка, монтаж и пуско-наладочные работы БВПУ в д. Вижас СП «Омский сельсовет» 
ЗР НАО</t>
  </si>
  <si>
    <t>Ремонтно-восстановительные работы, транспортировка, установка, обвязка и пуско-наладочные работы БВПУ 
в д. Пылемец Сельского поселения «Великовисочный сельсовет» ЗР НАО</t>
  </si>
  <si>
    <t>128/2023 от 18.12.2023</t>
  </si>
  <si>
    <t>ООО "ДДП ГРУПП"</t>
  </si>
  <si>
    <t>98/2024 от 29.03.2024</t>
  </si>
  <si>
    <t>ООО "ТОРГОВЫЙ ДОМ СЕВЕРНАЯ ЭНЕРГИЯ"</t>
  </si>
  <si>
    <t>Контракт № 85/2024 от 18.03.2024
на выполнение ремонтно-восстановительных работ на БВПУ (Блочно-модульная водоподготовительная установка) в д. Пылемец</t>
  </si>
  <si>
    <t>Общество с ограниченной ответственностью 
«ДДП ГРУПП»</t>
  </si>
  <si>
    <t>по состоянию на 01 июля 2024  года (с начала года нарастающим итогом)</t>
  </si>
  <si>
    <t>План на 01.07.2024</t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</si>
  <si>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с. Тельвиска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</si>
  <si>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д. Устье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</si>
  <si>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 xml:space="preserve">нформации о гидрологических особенностях строения участка недр </t>
    </r>
    <r>
      <rPr>
        <sz val="12"/>
        <color theme="1"/>
        <rFont val="Times New Roman"/>
        <family val="1"/>
        <charset val="204"/>
      </rPr>
      <t>д. Устье Сельского поселения «Тельвисочный сельсовет» ЗР НАО</t>
    </r>
  </si>
  <si>
    <r>
      <t>Уточнение информации о перспективном месте заложения водозаборных скважин в с. Тельвиска</t>
    </r>
    <r>
      <rPr>
        <sz val="12"/>
        <color theme="1"/>
        <rFont val="Times New Roman"/>
        <family val="1"/>
        <charset val="204"/>
      </rPr>
      <t xml:space="preserve"> Сельского поселения «Тельвисочный сельсовет» ЗР НАО</t>
    </r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</si>
  <si>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</si>
  <si>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</si>
  <si>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</si>
  <si>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</si>
  <si>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гидрогеологических особенностях строения участка недр д. Тошвиска Сельского поселения «Великовисочный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</si>
  <si>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Осколково Сельского поселения «Приморско-Куйский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</si>
  <si>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Белушье Сельского поселения «Пешский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</si>
  <si>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Волонга Сельского поселения «Пешский сельсовет» ЗР НАО</t>
    </r>
  </si>
  <si>
    <t>№ 0184300000412000378-0071785-02 от 29.12.2012</t>
  </si>
  <si>
    <t>ЗАО «СПИНОКС»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</si>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</sst>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?_р_._-;_-@_-"/>
    <numFmt numFmtId="168" formatCode="0.0%"/>
    <numFmt numFmtId="169" formatCode="_-* #,##0.0\ _₽_-;\-* #,##0.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/>
    <xf numFmtId="0" fontId="9" fillId="0" borderId="0" xfId="0" applyFont="1" applyFill="1"/>
    <xf numFmtId="166" fontId="10" fillId="0" borderId="1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/>
    <xf numFmtId="166" fontId="10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168" fontId="5" fillId="0" borderId="1" xfId="0" applyNumberFormat="1" applyFont="1" applyFill="1" applyBorder="1"/>
    <xf numFmtId="4" fontId="9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wrapText="1"/>
    </xf>
    <xf numFmtId="167" fontId="9" fillId="0" borderId="1" xfId="0" applyNumberFormat="1" applyFont="1" applyFill="1" applyBorder="1" applyAlignment="1"/>
    <xf numFmtId="168" fontId="9" fillId="0" borderId="1" xfId="0" applyNumberFormat="1" applyFont="1" applyFill="1" applyBorder="1" applyAlignment="1">
      <alignment horizontal="center"/>
    </xf>
    <xf numFmtId="167" fontId="9" fillId="0" borderId="1" xfId="0" applyNumberFormat="1" applyFont="1" applyFill="1" applyBorder="1" applyAlignment="1">
      <alignment horizontal="center"/>
    </xf>
    <xf numFmtId="168" fontId="13" fillId="0" borderId="1" xfId="0" applyNumberFormat="1" applyFont="1" applyFill="1" applyBorder="1" applyAlignment="1"/>
    <xf numFmtId="167" fontId="11" fillId="0" borderId="1" xfId="6" applyNumberFormat="1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168" fontId="9" fillId="0" borderId="1" xfId="0" applyNumberFormat="1" applyFont="1" applyFill="1" applyBorder="1" applyAlignment="1"/>
    <xf numFmtId="49" fontId="11" fillId="0" borderId="1" xfId="6" applyNumberFormat="1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wrapText="1"/>
    </xf>
    <xf numFmtId="165" fontId="13" fillId="0" borderId="1" xfId="2" applyNumberFormat="1" applyFont="1" applyFill="1" applyBorder="1" applyAlignment="1">
      <alignment wrapText="1"/>
    </xf>
    <xf numFmtId="167" fontId="9" fillId="0" borderId="1" xfId="2" applyNumberFormat="1" applyFont="1" applyFill="1" applyBorder="1" applyAlignment="1">
      <alignment wrapText="1"/>
    </xf>
    <xf numFmtId="166" fontId="8" fillId="3" borderId="1" xfId="0" applyNumberFormat="1" applyFont="1" applyFill="1" applyBorder="1" applyAlignment="1">
      <alignment horizontal="center" wrapText="1"/>
    </xf>
    <xf numFmtId="166" fontId="9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14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vertical="center" wrapText="1"/>
      <protection locked="0"/>
    </xf>
    <xf numFmtId="164" fontId="9" fillId="0" borderId="1" xfId="6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11" fillId="0" borderId="1" xfId="0" applyFont="1" applyFill="1" applyBorder="1" applyAlignment="1">
      <alignment vertical="center" wrapText="1"/>
    </xf>
    <xf numFmtId="169" fontId="9" fillId="0" borderId="1" xfId="6" applyNumberFormat="1" applyFont="1" applyBorder="1" applyAlignment="1">
      <alignment horizontal="right" vertical="center" wrapText="1"/>
    </xf>
    <xf numFmtId="169" fontId="9" fillId="0" borderId="7" xfId="6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35"/>
  <sheetViews>
    <sheetView tabSelected="1" view="pageBreakPreview" zoomScale="55" zoomScaleNormal="90" zoomScaleSheetLayoutView="55" workbookViewId="0">
      <selection activeCell="A20" sqref="A20:A34"/>
    </sheetView>
  </sheetViews>
  <sheetFormatPr defaultRowHeight="16.5" x14ac:dyDescent="0.25"/>
  <cols>
    <col min="1" max="1" width="7.5703125" style="1" customWidth="1"/>
    <col min="2" max="2" width="52.42578125" style="1" customWidth="1"/>
    <col min="3" max="3" width="22.7109375" style="1" customWidth="1"/>
    <col min="4" max="4" width="27.7109375" style="1" customWidth="1"/>
    <col min="5" max="11" width="16.85546875" style="1" customWidth="1"/>
    <col min="12" max="12" width="18.5703125" style="1" customWidth="1"/>
    <col min="13" max="13" width="14.85546875" style="1" customWidth="1"/>
    <col min="14" max="14" width="15.28515625" style="1" customWidth="1"/>
    <col min="15" max="15" width="16.42578125" style="1" customWidth="1"/>
    <col min="16" max="16" width="19" style="1" customWidth="1"/>
    <col min="17" max="17" width="15.5703125" style="1" customWidth="1"/>
    <col min="18" max="18" width="18.140625" style="1" customWidth="1"/>
    <col min="19" max="19" width="16.85546875" style="1" customWidth="1"/>
    <col min="20" max="20" width="18" style="1" customWidth="1"/>
    <col min="21" max="21" width="27.42578125" style="1" customWidth="1"/>
    <col min="22" max="22" width="26.140625" style="1" customWidth="1"/>
    <col min="23" max="16384" width="9.140625" style="1"/>
  </cols>
  <sheetData>
    <row r="1" spans="1:22" x14ac:dyDescent="0.25">
      <c r="A1" s="54" t="s">
        <v>40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2" spans="1:22" x14ac:dyDescent="0.25">
      <c r="A2" s="55" t="s">
        <v>86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6"/>
    </row>
    <row r="3" spans="1:22" s="2" customFormat="1" x14ac:dyDescent="0.25">
      <c r="A3" s="57" t="s">
        <v>8</v>
      </c>
      <c r="B3" s="57" t="s">
        <v>6</v>
      </c>
      <c r="C3" s="57" t="s">
        <v>1</v>
      </c>
      <c r="D3" s="57" t="s">
        <v>7</v>
      </c>
      <c r="E3" s="58" t="s">
        <v>56</v>
      </c>
      <c r="F3" s="59"/>
      <c r="G3" s="59"/>
      <c r="H3" s="60"/>
      <c r="I3" s="58" t="s">
        <v>87</v>
      </c>
      <c r="J3" s="59"/>
      <c r="K3" s="59"/>
      <c r="L3" s="60"/>
      <c r="M3" s="58" t="s">
        <v>2</v>
      </c>
      <c r="N3" s="59"/>
      <c r="O3" s="59"/>
      <c r="P3" s="60"/>
      <c r="Q3" s="58" t="s">
        <v>3</v>
      </c>
      <c r="R3" s="59"/>
      <c r="S3" s="59"/>
      <c r="T3" s="60"/>
      <c r="U3" s="57" t="s">
        <v>50</v>
      </c>
      <c r="V3" s="57" t="s">
        <v>51</v>
      </c>
    </row>
    <row r="4" spans="1:22" s="2" customFormat="1" ht="76.5" customHeight="1" x14ac:dyDescent="0.25">
      <c r="A4" s="57"/>
      <c r="B4" s="57"/>
      <c r="C4" s="57"/>
      <c r="D4" s="57"/>
      <c r="E4" s="15" t="s">
        <v>0</v>
      </c>
      <c r="F4" s="15" t="s">
        <v>4</v>
      </c>
      <c r="G4" s="15" t="s">
        <v>45</v>
      </c>
      <c r="H4" s="15" t="s">
        <v>30</v>
      </c>
      <c r="I4" s="15" t="s">
        <v>0</v>
      </c>
      <c r="J4" s="15" t="s">
        <v>4</v>
      </c>
      <c r="K4" s="15" t="str">
        <f>G4</f>
        <v>районный бюджет</v>
      </c>
      <c r="L4" s="15" t="s">
        <v>30</v>
      </c>
      <c r="M4" s="15" t="s">
        <v>0</v>
      </c>
      <c r="N4" s="15" t="s">
        <v>4</v>
      </c>
      <c r="O4" s="15" t="str">
        <f>K4</f>
        <v>районный бюджет</v>
      </c>
      <c r="P4" s="15" t="s">
        <v>30</v>
      </c>
      <c r="Q4" s="15" t="s">
        <v>0</v>
      </c>
      <c r="R4" s="15" t="s">
        <v>4</v>
      </c>
      <c r="S4" s="15" t="str">
        <f>O4</f>
        <v>районный бюджет</v>
      </c>
      <c r="T4" s="15" t="s">
        <v>30</v>
      </c>
      <c r="U4" s="57"/>
      <c r="V4" s="57"/>
    </row>
    <row r="5" spans="1:22" s="2" customForma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  <c r="P5" s="15">
        <v>16</v>
      </c>
      <c r="Q5" s="15">
        <v>17</v>
      </c>
      <c r="R5" s="15">
        <v>18</v>
      </c>
      <c r="S5" s="15">
        <v>19</v>
      </c>
      <c r="T5" s="15">
        <v>20</v>
      </c>
      <c r="U5" s="15">
        <v>21</v>
      </c>
      <c r="V5" s="15">
        <v>22</v>
      </c>
    </row>
    <row r="6" spans="1:22" s="2" customFormat="1" ht="24.75" customHeight="1" x14ac:dyDescent="0.25">
      <c r="A6" s="11" t="s">
        <v>28</v>
      </c>
      <c r="B6" s="53" t="s">
        <v>42</v>
      </c>
      <c r="C6" s="53"/>
      <c r="D6" s="53"/>
      <c r="E6" s="14">
        <f t="shared" ref="E6:T6" si="0">SUM(E7:E9)</f>
        <v>1137.8</v>
      </c>
      <c r="F6" s="14">
        <f t="shared" si="0"/>
        <v>0</v>
      </c>
      <c r="G6" s="14">
        <f t="shared" si="0"/>
        <v>1137.8</v>
      </c>
      <c r="H6" s="14">
        <f t="shared" si="0"/>
        <v>0</v>
      </c>
      <c r="I6" s="14">
        <f t="shared" si="0"/>
        <v>43.4</v>
      </c>
      <c r="J6" s="14">
        <f t="shared" si="0"/>
        <v>0</v>
      </c>
      <c r="K6" s="14">
        <f t="shared" si="0"/>
        <v>43.4</v>
      </c>
      <c r="L6" s="14">
        <f t="shared" si="0"/>
        <v>0</v>
      </c>
      <c r="M6" s="14">
        <f t="shared" si="0"/>
        <v>43.4</v>
      </c>
      <c r="N6" s="14">
        <f t="shared" si="0"/>
        <v>0</v>
      </c>
      <c r="O6" s="14">
        <f t="shared" si="0"/>
        <v>43.4</v>
      </c>
      <c r="P6" s="14">
        <f t="shared" si="0"/>
        <v>0</v>
      </c>
      <c r="Q6" s="14">
        <f t="shared" si="0"/>
        <v>43.4</v>
      </c>
      <c r="R6" s="14">
        <f t="shared" si="0"/>
        <v>0</v>
      </c>
      <c r="S6" s="14">
        <f t="shared" si="0"/>
        <v>43.4</v>
      </c>
      <c r="T6" s="14">
        <f t="shared" si="0"/>
        <v>0</v>
      </c>
      <c r="U6" s="22">
        <f>M6/I6</f>
        <v>1</v>
      </c>
      <c r="V6" s="22">
        <f>Q6/I6</f>
        <v>1</v>
      </c>
    </row>
    <row r="7" spans="1:22" s="2" customFormat="1" ht="117.75" customHeight="1" x14ac:dyDescent="0.25">
      <c r="A7" s="12" t="s">
        <v>38</v>
      </c>
      <c r="B7" s="23" t="s">
        <v>57</v>
      </c>
      <c r="C7" s="24" t="s">
        <v>12</v>
      </c>
      <c r="D7" s="24" t="s">
        <v>12</v>
      </c>
      <c r="E7" s="18">
        <f>F7+G7+H7</f>
        <v>88.8</v>
      </c>
      <c r="F7" s="18">
        <v>0</v>
      </c>
      <c r="G7" s="19">
        <v>88.8</v>
      </c>
      <c r="H7" s="18">
        <v>0</v>
      </c>
      <c r="I7" s="18">
        <f>K7</f>
        <v>43.4</v>
      </c>
      <c r="J7" s="18">
        <v>0</v>
      </c>
      <c r="K7" s="18">
        <v>43.4</v>
      </c>
      <c r="L7" s="18">
        <v>0</v>
      </c>
      <c r="M7" s="18">
        <f>SUM(N7:P7)</f>
        <v>43.4</v>
      </c>
      <c r="N7" s="18">
        <v>0</v>
      </c>
      <c r="O7" s="18">
        <v>43.4</v>
      </c>
      <c r="P7" s="18">
        <v>0</v>
      </c>
      <c r="Q7" s="18">
        <f>SUM(R7:T7)</f>
        <v>43.4</v>
      </c>
      <c r="R7" s="18">
        <v>0</v>
      </c>
      <c r="S7" s="18">
        <f>O7</f>
        <v>43.4</v>
      </c>
      <c r="T7" s="18">
        <v>0</v>
      </c>
      <c r="U7" s="25">
        <f t="shared" ref="U7" si="1">M7/I7</f>
        <v>1</v>
      </c>
      <c r="V7" s="25">
        <f t="shared" ref="V7" si="2">Q7/I7</f>
        <v>1</v>
      </c>
    </row>
    <row r="8" spans="1:22" s="2" customFormat="1" ht="95.25" customHeight="1" x14ac:dyDescent="0.25">
      <c r="A8" s="12" t="s">
        <v>39</v>
      </c>
      <c r="B8" s="26" t="s">
        <v>58</v>
      </c>
      <c r="C8" s="24" t="s">
        <v>12</v>
      </c>
      <c r="D8" s="24" t="s">
        <v>12</v>
      </c>
      <c r="E8" s="18">
        <f t="shared" ref="E8:E16" si="3">F8+G8+H8</f>
        <v>886.5</v>
      </c>
      <c r="F8" s="18">
        <v>0</v>
      </c>
      <c r="G8" s="21">
        <v>886.5</v>
      </c>
      <c r="H8" s="18">
        <v>0</v>
      </c>
      <c r="I8" s="18">
        <f t="shared" ref="I8:I9" si="4">K8</f>
        <v>0</v>
      </c>
      <c r="J8" s="18">
        <v>0</v>
      </c>
      <c r="K8" s="18">
        <v>0</v>
      </c>
      <c r="L8" s="18">
        <v>0</v>
      </c>
      <c r="M8" s="18">
        <f t="shared" ref="M8:M9" si="5">SUM(N8:P8)</f>
        <v>0</v>
      </c>
      <c r="N8" s="18">
        <v>0</v>
      </c>
      <c r="O8" s="18">
        <v>0</v>
      </c>
      <c r="P8" s="18">
        <v>0</v>
      </c>
      <c r="Q8" s="18">
        <f t="shared" ref="Q8:Q9" si="6">SUM(R8:T8)</f>
        <v>0</v>
      </c>
      <c r="R8" s="18">
        <v>0</v>
      </c>
      <c r="S8" s="18">
        <f t="shared" ref="S8:S9" si="7">O8</f>
        <v>0</v>
      </c>
      <c r="T8" s="18">
        <v>0</v>
      </c>
      <c r="U8" s="20" t="s">
        <v>5</v>
      </c>
      <c r="V8" s="20" t="s">
        <v>5</v>
      </c>
    </row>
    <row r="9" spans="1:22" s="2" customFormat="1" ht="80.25" customHeight="1" x14ac:dyDescent="0.25">
      <c r="A9" s="12" t="s">
        <v>46</v>
      </c>
      <c r="B9" s="26" t="s">
        <v>59</v>
      </c>
      <c r="C9" s="24" t="s">
        <v>12</v>
      </c>
      <c r="D9" s="24" t="s">
        <v>12</v>
      </c>
      <c r="E9" s="18">
        <f t="shared" ref="E9" si="8">F9+G9+H9</f>
        <v>162.5</v>
      </c>
      <c r="F9" s="18">
        <v>0</v>
      </c>
      <c r="G9" s="21">
        <v>162.5</v>
      </c>
      <c r="H9" s="18">
        <v>0</v>
      </c>
      <c r="I9" s="18">
        <f t="shared" si="4"/>
        <v>0</v>
      </c>
      <c r="J9" s="18">
        <v>0</v>
      </c>
      <c r="K9" s="18">
        <v>0</v>
      </c>
      <c r="L9" s="18">
        <v>0</v>
      </c>
      <c r="M9" s="18">
        <f t="shared" si="5"/>
        <v>0</v>
      </c>
      <c r="N9" s="18">
        <v>0</v>
      </c>
      <c r="O9" s="18">
        <v>0</v>
      </c>
      <c r="P9" s="18">
        <v>0</v>
      </c>
      <c r="Q9" s="18">
        <f t="shared" si="6"/>
        <v>0</v>
      </c>
      <c r="R9" s="18">
        <v>0</v>
      </c>
      <c r="S9" s="18">
        <f t="shared" si="7"/>
        <v>0</v>
      </c>
      <c r="T9" s="18">
        <v>0</v>
      </c>
      <c r="U9" s="20" t="s">
        <v>5</v>
      </c>
      <c r="V9" s="20" t="s">
        <v>5</v>
      </c>
    </row>
    <row r="10" spans="1:22" s="2" customFormat="1" ht="16.5" customHeight="1" x14ac:dyDescent="0.25">
      <c r="A10" s="11" t="s">
        <v>29</v>
      </c>
      <c r="B10" s="53" t="s">
        <v>43</v>
      </c>
      <c r="C10" s="53"/>
      <c r="D10" s="53"/>
      <c r="E10" s="14">
        <f>SUM(E11:E34)</f>
        <v>73273.399999999994</v>
      </c>
      <c r="F10" s="14">
        <f t="shared" ref="F10:T10" si="9">SUM(F11:F34)</f>
        <v>6367</v>
      </c>
      <c r="G10" s="14">
        <f t="shared" si="9"/>
        <v>63246.19999999999</v>
      </c>
      <c r="H10" s="14">
        <f t="shared" si="9"/>
        <v>3660.2</v>
      </c>
      <c r="I10" s="14">
        <f t="shared" si="9"/>
        <v>3909.8</v>
      </c>
      <c r="J10" s="14">
        <f t="shared" si="9"/>
        <v>0</v>
      </c>
      <c r="K10" s="14">
        <f t="shared" si="9"/>
        <v>3909.8</v>
      </c>
      <c r="L10" s="14">
        <f t="shared" si="9"/>
        <v>0</v>
      </c>
      <c r="M10" s="14">
        <f t="shared" si="9"/>
        <v>3909.7</v>
      </c>
      <c r="N10" s="14">
        <f t="shared" si="9"/>
        <v>0</v>
      </c>
      <c r="O10" s="14">
        <f t="shared" si="9"/>
        <v>3909.7</v>
      </c>
      <c r="P10" s="14">
        <f t="shared" si="9"/>
        <v>0</v>
      </c>
      <c r="Q10" s="14">
        <f t="shared" si="9"/>
        <v>3909.7</v>
      </c>
      <c r="R10" s="14">
        <f t="shared" si="9"/>
        <v>0</v>
      </c>
      <c r="S10" s="14">
        <f t="shared" si="9"/>
        <v>3909.7</v>
      </c>
      <c r="T10" s="14">
        <f t="shared" si="9"/>
        <v>0</v>
      </c>
      <c r="U10" s="22">
        <f t="shared" ref="U10" si="10">M10/I10</f>
        <v>0.99997442324415564</v>
      </c>
      <c r="V10" s="22">
        <f t="shared" ref="V10" si="11">Q10/I10</f>
        <v>0.99997442324415564</v>
      </c>
    </row>
    <row r="11" spans="1:22" s="2" customFormat="1" ht="58.5" customHeight="1" x14ac:dyDescent="0.25">
      <c r="A11" s="12" t="s">
        <v>31</v>
      </c>
      <c r="B11" s="27" t="s">
        <v>10</v>
      </c>
      <c r="C11" s="24" t="s">
        <v>12</v>
      </c>
      <c r="D11" s="24" t="s">
        <v>52</v>
      </c>
      <c r="E11" s="18">
        <f t="shared" si="3"/>
        <v>3909.8</v>
      </c>
      <c r="F11" s="18">
        <v>0</v>
      </c>
      <c r="G11" s="21">
        <v>3909.8</v>
      </c>
      <c r="H11" s="18">
        <v>0</v>
      </c>
      <c r="I11" s="18">
        <f t="shared" ref="I11:I16" si="12">SUM(J11:L11)</f>
        <v>3909.8</v>
      </c>
      <c r="J11" s="18">
        <v>0</v>
      </c>
      <c r="K11" s="18">
        <v>3909.8</v>
      </c>
      <c r="L11" s="18">
        <v>0</v>
      </c>
      <c r="M11" s="18">
        <f>SUM(N11:P11)</f>
        <v>3909.7</v>
      </c>
      <c r="N11" s="18">
        <v>0</v>
      </c>
      <c r="O11" s="18">
        <v>3909.7</v>
      </c>
      <c r="P11" s="18">
        <v>0</v>
      </c>
      <c r="Q11" s="18">
        <f>SUM(R11:T11)</f>
        <v>3909.7</v>
      </c>
      <c r="R11" s="18">
        <v>0</v>
      </c>
      <c r="S11" s="18">
        <f>O11</f>
        <v>3909.7</v>
      </c>
      <c r="T11" s="18">
        <v>0</v>
      </c>
      <c r="U11" s="25">
        <f t="shared" ref="U11" si="13">M11/I11</f>
        <v>0.99997442324415564</v>
      </c>
      <c r="V11" s="25">
        <f t="shared" ref="V11" si="14">Q11/I11</f>
        <v>0.99997442324415564</v>
      </c>
    </row>
    <row r="12" spans="1:22" s="2" customFormat="1" ht="45" customHeight="1" x14ac:dyDescent="0.25">
      <c r="A12" s="12" t="s">
        <v>32</v>
      </c>
      <c r="B12" s="27" t="s">
        <v>47</v>
      </c>
      <c r="C12" s="24" t="s">
        <v>12</v>
      </c>
      <c r="D12" s="24" t="s">
        <v>12</v>
      </c>
      <c r="E12" s="18">
        <f t="shared" si="3"/>
        <v>450</v>
      </c>
      <c r="F12" s="18">
        <v>0</v>
      </c>
      <c r="G12" s="21">
        <v>450</v>
      </c>
      <c r="H12" s="18">
        <v>0</v>
      </c>
      <c r="I12" s="18">
        <f t="shared" si="12"/>
        <v>0</v>
      </c>
      <c r="J12" s="18">
        <v>0</v>
      </c>
      <c r="K12" s="18">
        <v>0</v>
      </c>
      <c r="L12" s="18">
        <v>0</v>
      </c>
      <c r="M12" s="18">
        <f t="shared" ref="M12:M16" si="15">SUM(N12:P12)</f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20" t="s">
        <v>5</v>
      </c>
      <c r="V12" s="20" t="s">
        <v>5</v>
      </c>
    </row>
    <row r="13" spans="1:22" s="2" customFormat="1" ht="81.75" customHeight="1" x14ac:dyDescent="0.25">
      <c r="A13" s="12" t="s">
        <v>33</v>
      </c>
      <c r="B13" s="23" t="s">
        <v>60</v>
      </c>
      <c r="C13" s="28" t="s">
        <v>12</v>
      </c>
      <c r="D13" s="24" t="s">
        <v>9</v>
      </c>
      <c r="E13" s="18">
        <f>F13+G13+H13</f>
        <v>300</v>
      </c>
      <c r="F13" s="18">
        <v>0</v>
      </c>
      <c r="G13" s="21">
        <v>300</v>
      </c>
      <c r="H13" s="29">
        <v>0</v>
      </c>
      <c r="I13" s="18">
        <f t="shared" si="12"/>
        <v>0</v>
      </c>
      <c r="J13" s="18">
        <v>0</v>
      </c>
      <c r="K13" s="18">
        <v>0</v>
      </c>
      <c r="L13" s="18">
        <v>0</v>
      </c>
      <c r="M13" s="18">
        <f t="shared" si="15"/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20" t="s">
        <v>5</v>
      </c>
      <c r="V13" s="20" t="s">
        <v>5</v>
      </c>
    </row>
    <row r="14" spans="1:22" s="2" customFormat="1" ht="60" customHeight="1" x14ac:dyDescent="0.25">
      <c r="A14" s="12" t="s">
        <v>34</v>
      </c>
      <c r="B14" s="23" t="s">
        <v>61</v>
      </c>
      <c r="C14" s="28" t="s">
        <v>12</v>
      </c>
      <c r="D14" s="24" t="s">
        <v>9</v>
      </c>
      <c r="E14" s="18">
        <f t="shared" si="3"/>
        <v>25950</v>
      </c>
      <c r="F14" s="18">
        <v>0</v>
      </c>
      <c r="G14" s="21">
        <v>25690.5</v>
      </c>
      <c r="H14" s="30">
        <v>259.5</v>
      </c>
      <c r="I14" s="18">
        <f t="shared" si="12"/>
        <v>0</v>
      </c>
      <c r="J14" s="18">
        <v>0</v>
      </c>
      <c r="K14" s="18">
        <v>0</v>
      </c>
      <c r="L14" s="18">
        <v>0</v>
      </c>
      <c r="M14" s="18">
        <f t="shared" si="15"/>
        <v>0</v>
      </c>
      <c r="N14" s="18">
        <v>0</v>
      </c>
      <c r="O14" s="18">
        <v>0</v>
      </c>
      <c r="P14" s="18">
        <v>0</v>
      </c>
      <c r="Q14" s="18">
        <f t="shared" ref="Q14" si="16">SUM(R14:T14)</f>
        <v>0</v>
      </c>
      <c r="R14" s="18">
        <v>0</v>
      </c>
      <c r="S14" s="18">
        <f t="shared" ref="S14" si="17">O14</f>
        <v>0</v>
      </c>
      <c r="T14" s="18">
        <v>0</v>
      </c>
      <c r="U14" s="20" t="s">
        <v>5</v>
      </c>
      <c r="V14" s="20" t="s">
        <v>5</v>
      </c>
    </row>
    <row r="15" spans="1:22" ht="93" customHeight="1" x14ac:dyDescent="0.25">
      <c r="A15" s="12" t="s">
        <v>35</v>
      </c>
      <c r="B15" s="23" t="s">
        <v>62</v>
      </c>
      <c r="C15" s="28" t="s">
        <v>12</v>
      </c>
      <c r="D15" s="24" t="s">
        <v>11</v>
      </c>
      <c r="E15" s="18">
        <f t="shared" si="3"/>
        <v>3520</v>
      </c>
      <c r="F15" s="18">
        <v>0</v>
      </c>
      <c r="G15" s="21">
        <v>3484.8</v>
      </c>
      <c r="H15" s="30">
        <v>35.200000000000003</v>
      </c>
      <c r="I15" s="18">
        <f t="shared" si="12"/>
        <v>0</v>
      </c>
      <c r="J15" s="18">
        <v>0</v>
      </c>
      <c r="K15" s="18">
        <v>0</v>
      </c>
      <c r="L15" s="18">
        <v>0</v>
      </c>
      <c r="M15" s="18">
        <f t="shared" si="15"/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20" t="s">
        <v>5</v>
      </c>
      <c r="V15" s="20" t="s">
        <v>5</v>
      </c>
    </row>
    <row r="16" spans="1:22" ht="68.25" customHeight="1" x14ac:dyDescent="0.25">
      <c r="A16" s="12" t="s">
        <v>36</v>
      </c>
      <c r="B16" s="23" t="s">
        <v>63</v>
      </c>
      <c r="C16" s="28" t="s">
        <v>12</v>
      </c>
      <c r="D16" s="24" t="s">
        <v>11</v>
      </c>
      <c r="E16" s="18">
        <f t="shared" si="3"/>
        <v>8200</v>
      </c>
      <c r="F16" s="18">
        <v>0</v>
      </c>
      <c r="G16" s="21">
        <v>8118</v>
      </c>
      <c r="H16" s="30">
        <v>82</v>
      </c>
      <c r="I16" s="18">
        <f t="shared" si="12"/>
        <v>0</v>
      </c>
      <c r="J16" s="18">
        <v>0</v>
      </c>
      <c r="K16" s="18">
        <v>0</v>
      </c>
      <c r="L16" s="18">
        <v>0</v>
      </c>
      <c r="M16" s="18">
        <f t="shared" si="15"/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20" t="s">
        <v>5</v>
      </c>
      <c r="V16" s="20" t="s">
        <v>5</v>
      </c>
    </row>
    <row r="17" spans="1:22" ht="57.75" customHeight="1" x14ac:dyDescent="0.25">
      <c r="A17" s="12" t="s">
        <v>37</v>
      </c>
      <c r="B17" s="23" t="s">
        <v>67</v>
      </c>
      <c r="C17" s="24" t="s">
        <v>12</v>
      </c>
      <c r="D17" s="24" t="s">
        <v>11</v>
      </c>
      <c r="E17" s="18">
        <f t="shared" ref="E17:E22" si="18">F17+G17+H17</f>
        <v>19094.900000000001</v>
      </c>
      <c r="F17" s="29">
        <v>0</v>
      </c>
      <c r="G17" s="21">
        <v>15912.4</v>
      </c>
      <c r="H17" s="30">
        <v>3182.5</v>
      </c>
      <c r="I17" s="18">
        <f t="shared" ref="I17:I22" si="19">SUM(J17:L17)</f>
        <v>0</v>
      </c>
      <c r="J17" s="18">
        <v>0</v>
      </c>
      <c r="K17" s="18">
        <v>0</v>
      </c>
      <c r="L17" s="18">
        <v>0</v>
      </c>
      <c r="M17" s="18">
        <f t="shared" ref="M17:M22" si="20">SUM(N17:P17)</f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20" t="s">
        <v>5</v>
      </c>
      <c r="V17" s="20" t="s">
        <v>5</v>
      </c>
    </row>
    <row r="18" spans="1:22" ht="57.75" customHeight="1" x14ac:dyDescent="0.25">
      <c r="A18" s="12" t="s">
        <v>48</v>
      </c>
      <c r="B18" s="23" t="s">
        <v>68</v>
      </c>
      <c r="C18" s="24" t="s">
        <v>12</v>
      </c>
      <c r="D18" s="24" t="s">
        <v>11</v>
      </c>
      <c r="E18" s="18">
        <f t="shared" si="18"/>
        <v>3335.8</v>
      </c>
      <c r="F18" s="29">
        <v>0</v>
      </c>
      <c r="G18" s="21">
        <v>3302.4</v>
      </c>
      <c r="H18" s="30">
        <v>33.4</v>
      </c>
      <c r="I18" s="18">
        <f t="shared" si="19"/>
        <v>0</v>
      </c>
      <c r="J18" s="18">
        <v>0</v>
      </c>
      <c r="K18" s="18">
        <v>0</v>
      </c>
      <c r="L18" s="18">
        <v>0</v>
      </c>
      <c r="M18" s="18">
        <f t="shared" si="20"/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20" t="s">
        <v>5</v>
      </c>
      <c r="V18" s="20" t="s">
        <v>5</v>
      </c>
    </row>
    <row r="19" spans="1:22" ht="41.25" customHeight="1" x14ac:dyDescent="0.25">
      <c r="A19" s="12" t="s">
        <v>53</v>
      </c>
      <c r="B19" s="23" t="s">
        <v>69</v>
      </c>
      <c r="C19" s="24" t="s">
        <v>12</v>
      </c>
      <c r="D19" s="24" t="s">
        <v>11</v>
      </c>
      <c r="E19" s="18">
        <f t="shared" si="18"/>
        <v>1595.7</v>
      </c>
      <c r="F19" s="30">
        <v>1500.7</v>
      </c>
      <c r="G19" s="21">
        <v>79</v>
      </c>
      <c r="H19" s="30">
        <v>16</v>
      </c>
      <c r="I19" s="18">
        <f t="shared" si="19"/>
        <v>0</v>
      </c>
      <c r="J19" s="18">
        <v>0</v>
      </c>
      <c r="K19" s="18">
        <v>0</v>
      </c>
      <c r="L19" s="18">
        <v>0</v>
      </c>
      <c r="M19" s="18">
        <f t="shared" si="20"/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20" t="s">
        <v>5</v>
      </c>
      <c r="V19" s="20" t="s">
        <v>5</v>
      </c>
    </row>
    <row r="20" spans="1:22" ht="41.25" customHeight="1" x14ac:dyDescent="0.25">
      <c r="A20" s="12" t="s">
        <v>64</v>
      </c>
      <c r="B20" s="23" t="s">
        <v>70</v>
      </c>
      <c r="C20" s="24" t="s">
        <v>12</v>
      </c>
      <c r="D20" s="24" t="s">
        <v>11</v>
      </c>
      <c r="E20" s="18">
        <f t="shared" si="18"/>
        <v>3186.8</v>
      </c>
      <c r="F20" s="31">
        <v>2997.2</v>
      </c>
      <c r="G20" s="32">
        <v>157.80000000000001</v>
      </c>
      <c r="H20" s="31">
        <v>31.8</v>
      </c>
      <c r="I20" s="18">
        <f t="shared" si="19"/>
        <v>0</v>
      </c>
      <c r="J20" s="18">
        <v>0</v>
      </c>
      <c r="K20" s="18">
        <v>0</v>
      </c>
      <c r="L20" s="18">
        <v>0</v>
      </c>
      <c r="M20" s="18">
        <f t="shared" si="20"/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20" t="s">
        <v>5</v>
      </c>
      <c r="V20" s="20" t="s">
        <v>5</v>
      </c>
    </row>
    <row r="21" spans="1:22" ht="41.25" customHeight="1" x14ac:dyDescent="0.25">
      <c r="A21" s="12" t="s">
        <v>65</v>
      </c>
      <c r="B21" s="23" t="s">
        <v>71</v>
      </c>
      <c r="C21" s="24" t="s">
        <v>12</v>
      </c>
      <c r="D21" s="24" t="s">
        <v>11</v>
      </c>
      <c r="E21" s="18">
        <f t="shared" si="18"/>
        <v>820.90000000000009</v>
      </c>
      <c r="F21" s="31">
        <v>772</v>
      </c>
      <c r="G21" s="32">
        <v>40.700000000000003</v>
      </c>
      <c r="H21" s="31">
        <v>8.1999999999999993</v>
      </c>
      <c r="I21" s="18">
        <f t="shared" si="19"/>
        <v>0</v>
      </c>
      <c r="J21" s="18">
        <v>0</v>
      </c>
      <c r="K21" s="18">
        <v>0</v>
      </c>
      <c r="L21" s="18">
        <v>0</v>
      </c>
      <c r="M21" s="18">
        <f t="shared" si="20"/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20" t="s">
        <v>5</v>
      </c>
      <c r="V21" s="20" t="s">
        <v>5</v>
      </c>
    </row>
    <row r="22" spans="1:22" ht="36" customHeight="1" x14ac:dyDescent="0.25">
      <c r="A22" s="12" t="s">
        <v>66</v>
      </c>
      <c r="B22" s="23" t="s">
        <v>72</v>
      </c>
      <c r="C22" s="24" t="s">
        <v>12</v>
      </c>
      <c r="D22" s="24" t="s">
        <v>11</v>
      </c>
      <c r="E22" s="18">
        <f t="shared" si="18"/>
        <v>1166.4999999999998</v>
      </c>
      <c r="F22" s="31">
        <v>1097.0999999999999</v>
      </c>
      <c r="G22" s="32">
        <v>57.8</v>
      </c>
      <c r="H22" s="31">
        <v>11.6</v>
      </c>
      <c r="I22" s="18">
        <f t="shared" si="19"/>
        <v>0</v>
      </c>
      <c r="J22" s="18">
        <v>0</v>
      </c>
      <c r="K22" s="18">
        <v>0</v>
      </c>
      <c r="L22" s="18">
        <v>0</v>
      </c>
      <c r="M22" s="18">
        <f t="shared" si="20"/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20" t="s">
        <v>5</v>
      </c>
      <c r="V22" s="20" t="s">
        <v>5</v>
      </c>
    </row>
    <row r="23" spans="1:22" ht="82.5" customHeight="1" x14ac:dyDescent="0.25">
      <c r="A23" s="12" t="s">
        <v>102</v>
      </c>
      <c r="B23" s="44" t="s">
        <v>88</v>
      </c>
      <c r="C23" s="24" t="s">
        <v>12</v>
      </c>
      <c r="D23" s="48" t="s">
        <v>9</v>
      </c>
      <c r="E23" s="18">
        <f t="shared" ref="E23:E34" si="21">F23+G23+H23</f>
        <v>200</v>
      </c>
      <c r="F23" s="31">
        <v>0</v>
      </c>
      <c r="G23" s="49">
        <v>200</v>
      </c>
      <c r="H23" s="31">
        <v>0</v>
      </c>
      <c r="I23" s="18">
        <f t="shared" ref="I23:I34" si="22">SUM(J23:L23)</f>
        <v>0</v>
      </c>
      <c r="J23" s="18">
        <v>0</v>
      </c>
      <c r="K23" s="18">
        <v>0</v>
      </c>
      <c r="L23" s="18">
        <v>0</v>
      </c>
      <c r="M23" s="18">
        <f t="shared" ref="M23:M34" si="23">SUM(N23:P23)</f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20" t="s">
        <v>5</v>
      </c>
      <c r="V23" s="20" t="s">
        <v>5</v>
      </c>
    </row>
    <row r="24" spans="1:22" ht="84" customHeight="1" x14ac:dyDescent="0.25">
      <c r="A24" s="12" t="s">
        <v>103</v>
      </c>
      <c r="B24" s="44" t="s">
        <v>89</v>
      </c>
      <c r="C24" s="24" t="s">
        <v>12</v>
      </c>
      <c r="D24" s="48" t="s">
        <v>9</v>
      </c>
      <c r="E24" s="18">
        <f t="shared" si="21"/>
        <v>135</v>
      </c>
      <c r="F24" s="31">
        <v>0</v>
      </c>
      <c r="G24" s="49">
        <v>135</v>
      </c>
      <c r="H24" s="31">
        <v>0</v>
      </c>
      <c r="I24" s="18">
        <f t="shared" si="22"/>
        <v>0</v>
      </c>
      <c r="J24" s="18">
        <v>0</v>
      </c>
      <c r="K24" s="18">
        <v>0</v>
      </c>
      <c r="L24" s="18">
        <v>0</v>
      </c>
      <c r="M24" s="18">
        <f t="shared" si="23"/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20" t="s">
        <v>5</v>
      </c>
      <c r="V24" s="20" t="s">
        <v>5</v>
      </c>
    </row>
    <row r="25" spans="1:22" ht="67.5" customHeight="1" x14ac:dyDescent="0.25">
      <c r="A25" s="12" t="s">
        <v>104</v>
      </c>
      <c r="B25" s="44" t="s">
        <v>90</v>
      </c>
      <c r="C25" s="24" t="s">
        <v>12</v>
      </c>
      <c r="D25" s="48" t="s">
        <v>9</v>
      </c>
      <c r="E25" s="18">
        <f t="shared" si="21"/>
        <v>19.2</v>
      </c>
      <c r="F25" s="31">
        <v>0</v>
      </c>
      <c r="G25" s="49">
        <v>19.2</v>
      </c>
      <c r="H25" s="31">
        <v>0</v>
      </c>
      <c r="I25" s="18">
        <f t="shared" si="22"/>
        <v>0</v>
      </c>
      <c r="J25" s="18">
        <v>0</v>
      </c>
      <c r="K25" s="18">
        <v>0</v>
      </c>
      <c r="L25" s="18">
        <v>0</v>
      </c>
      <c r="M25" s="18">
        <f t="shared" si="23"/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20" t="s">
        <v>5</v>
      </c>
      <c r="V25" s="20" t="s">
        <v>5</v>
      </c>
    </row>
    <row r="26" spans="1:22" ht="67.5" customHeight="1" x14ac:dyDescent="0.25">
      <c r="A26" s="12" t="s">
        <v>105</v>
      </c>
      <c r="B26" s="45" t="s">
        <v>91</v>
      </c>
      <c r="C26" s="24" t="s">
        <v>12</v>
      </c>
      <c r="D26" s="48" t="s">
        <v>9</v>
      </c>
      <c r="E26" s="18">
        <f t="shared" si="21"/>
        <v>10</v>
      </c>
      <c r="F26" s="31">
        <v>0</v>
      </c>
      <c r="G26" s="50">
        <v>10</v>
      </c>
      <c r="H26" s="31">
        <v>0</v>
      </c>
      <c r="I26" s="18">
        <f t="shared" si="22"/>
        <v>0</v>
      </c>
      <c r="J26" s="18">
        <v>0</v>
      </c>
      <c r="K26" s="18">
        <v>0</v>
      </c>
      <c r="L26" s="18">
        <v>0</v>
      </c>
      <c r="M26" s="18">
        <f t="shared" si="23"/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20" t="s">
        <v>5</v>
      </c>
      <c r="V26" s="20" t="s">
        <v>5</v>
      </c>
    </row>
    <row r="27" spans="1:22" ht="72.75" customHeight="1" x14ac:dyDescent="0.25">
      <c r="A27" s="12" t="s">
        <v>106</v>
      </c>
      <c r="B27" s="46" t="s">
        <v>92</v>
      </c>
      <c r="C27" s="24" t="s">
        <v>12</v>
      </c>
      <c r="D27" s="48" t="s">
        <v>9</v>
      </c>
      <c r="E27" s="18">
        <f t="shared" si="21"/>
        <v>23</v>
      </c>
      <c r="F27" s="31">
        <v>0</v>
      </c>
      <c r="G27" s="49">
        <v>23</v>
      </c>
      <c r="H27" s="31">
        <v>0</v>
      </c>
      <c r="I27" s="18">
        <f t="shared" si="22"/>
        <v>0</v>
      </c>
      <c r="J27" s="18">
        <v>0</v>
      </c>
      <c r="K27" s="18">
        <v>0</v>
      </c>
      <c r="L27" s="18">
        <v>0</v>
      </c>
      <c r="M27" s="18">
        <f t="shared" si="23"/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20" t="s">
        <v>5</v>
      </c>
      <c r="V27" s="20" t="s">
        <v>5</v>
      </c>
    </row>
    <row r="28" spans="1:22" ht="69.75" customHeight="1" x14ac:dyDescent="0.25">
      <c r="A28" s="12" t="s">
        <v>107</v>
      </c>
      <c r="B28" s="46" t="s">
        <v>93</v>
      </c>
      <c r="C28" s="24" t="s">
        <v>12</v>
      </c>
      <c r="D28" s="48" t="s">
        <v>9</v>
      </c>
      <c r="E28" s="18">
        <f t="shared" si="21"/>
        <v>79</v>
      </c>
      <c r="F28" s="31">
        <v>0</v>
      </c>
      <c r="G28" s="49">
        <v>79</v>
      </c>
      <c r="H28" s="31">
        <v>0</v>
      </c>
      <c r="I28" s="18">
        <f t="shared" si="22"/>
        <v>0</v>
      </c>
      <c r="J28" s="18">
        <v>0</v>
      </c>
      <c r="K28" s="18">
        <v>0</v>
      </c>
      <c r="L28" s="18">
        <v>0</v>
      </c>
      <c r="M28" s="18">
        <f t="shared" si="23"/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20" t="s">
        <v>5</v>
      </c>
      <c r="V28" s="20" t="s">
        <v>5</v>
      </c>
    </row>
    <row r="29" spans="1:22" ht="63.75" customHeight="1" x14ac:dyDescent="0.25">
      <c r="A29" s="12" t="s">
        <v>108</v>
      </c>
      <c r="B29" s="46" t="s">
        <v>94</v>
      </c>
      <c r="C29" s="24" t="s">
        <v>12</v>
      </c>
      <c r="D29" s="48" t="s">
        <v>9</v>
      </c>
      <c r="E29" s="18">
        <f t="shared" si="21"/>
        <v>600</v>
      </c>
      <c r="F29" s="31">
        <v>0</v>
      </c>
      <c r="G29" s="49">
        <v>600</v>
      </c>
      <c r="H29" s="31">
        <v>0</v>
      </c>
      <c r="I29" s="18">
        <f t="shared" si="22"/>
        <v>0</v>
      </c>
      <c r="J29" s="18">
        <v>0</v>
      </c>
      <c r="K29" s="18">
        <v>0</v>
      </c>
      <c r="L29" s="18">
        <v>0</v>
      </c>
      <c r="M29" s="18">
        <f t="shared" si="23"/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20" t="s">
        <v>5</v>
      </c>
      <c r="V29" s="20" t="s">
        <v>5</v>
      </c>
    </row>
    <row r="30" spans="1:22" ht="62.25" customHeight="1" x14ac:dyDescent="0.25">
      <c r="A30" s="12" t="s">
        <v>109</v>
      </c>
      <c r="B30" s="47" t="s">
        <v>95</v>
      </c>
      <c r="C30" s="24" t="s">
        <v>12</v>
      </c>
      <c r="D30" s="48" t="s">
        <v>9</v>
      </c>
      <c r="E30" s="18">
        <f t="shared" si="21"/>
        <v>600</v>
      </c>
      <c r="F30" s="31">
        <v>0</v>
      </c>
      <c r="G30" s="49">
        <v>600</v>
      </c>
      <c r="H30" s="31">
        <v>0</v>
      </c>
      <c r="I30" s="18">
        <f t="shared" si="22"/>
        <v>0</v>
      </c>
      <c r="J30" s="18">
        <v>0</v>
      </c>
      <c r="K30" s="18">
        <v>0</v>
      </c>
      <c r="L30" s="18">
        <v>0</v>
      </c>
      <c r="M30" s="18">
        <f t="shared" si="23"/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20" t="s">
        <v>5</v>
      </c>
      <c r="V30" s="20" t="s">
        <v>5</v>
      </c>
    </row>
    <row r="31" spans="1:22" ht="66.75" customHeight="1" x14ac:dyDescent="0.25">
      <c r="A31" s="12" t="s">
        <v>110</v>
      </c>
      <c r="B31" s="46" t="s">
        <v>96</v>
      </c>
      <c r="C31" s="24" t="s">
        <v>12</v>
      </c>
      <c r="D31" s="48" t="s">
        <v>9</v>
      </c>
      <c r="E31" s="18">
        <f t="shared" si="21"/>
        <v>19.2</v>
      </c>
      <c r="F31" s="31">
        <v>0</v>
      </c>
      <c r="G31" s="49">
        <v>19.2</v>
      </c>
      <c r="H31" s="31">
        <v>0</v>
      </c>
      <c r="I31" s="18">
        <f t="shared" si="22"/>
        <v>0</v>
      </c>
      <c r="J31" s="18">
        <v>0</v>
      </c>
      <c r="K31" s="18">
        <v>0</v>
      </c>
      <c r="L31" s="18">
        <v>0</v>
      </c>
      <c r="M31" s="18">
        <f t="shared" si="23"/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20" t="s">
        <v>5</v>
      </c>
      <c r="V31" s="20" t="s">
        <v>5</v>
      </c>
    </row>
    <row r="32" spans="1:22" ht="66" customHeight="1" x14ac:dyDescent="0.25">
      <c r="A32" s="12" t="s">
        <v>111</v>
      </c>
      <c r="B32" s="46" t="s">
        <v>97</v>
      </c>
      <c r="C32" s="24" t="s">
        <v>12</v>
      </c>
      <c r="D32" s="48" t="s">
        <v>9</v>
      </c>
      <c r="E32" s="18">
        <f t="shared" si="21"/>
        <v>19.2</v>
      </c>
      <c r="F32" s="31">
        <v>0</v>
      </c>
      <c r="G32" s="49">
        <v>19.2</v>
      </c>
      <c r="H32" s="31">
        <v>0</v>
      </c>
      <c r="I32" s="18">
        <f t="shared" si="22"/>
        <v>0</v>
      </c>
      <c r="J32" s="18">
        <v>0</v>
      </c>
      <c r="K32" s="18">
        <v>0</v>
      </c>
      <c r="L32" s="18">
        <v>0</v>
      </c>
      <c r="M32" s="18">
        <f t="shared" si="23"/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20" t="s">
        <v>5</v>
      </c>
      <c r="V32" s="20" t="s">
        <v>5</v>
      </c>
    </row>
    <row r="33" spans="1:22" ht="69.75" customHeight="1" x14ac:dyDescent="0.25">
      <c r="A33" s="12" t="s">
        <v>112</v>
      </c>
      <c r="B33" s="46" t="s">
        <v>98</v>
      </c>
      <c r="C33" s="24" t="s">
        <v>12</v>
      </c>
      <c r="D33" s="48" t="s">
        <v>9</v>
      </c>
      <c r="E33" s="18">
        <f t="shared" si="21"/>
        <v>19.2</v>
      </c>
      <c r="F33" s="31">
        <v>0</v>
      </c>
      <c r="G33" s="49">
        <v>19.2</v>
      </c>
      <c r="H33" s="31">
        <v>0</v>
      </c>
      <c r="I33" s="18">
        <f t="shared" si="22"/>
        <v>0</v>
      </c>
      <c r="J33" s="18">
        <v>0</v>
      </c>
      <c r="K33" s="18">
        <v>0</v>
      </c>
      <c r="L33" s="18">
        <v>0</v>
      </c>
      <c r="M33" s="18">
        <f t="shared" si="23"/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20" t="s">
        <v>5</v>
      </c>
      <c r="V33" s="20" t="s">
        <v>5</v>
      </c>
    </row>
    <row r="34" spans="1:22" ht="71.25" customHeight="1" x14ac:dyDescent="0.25">
      <c r="A34" s="12" t="s">
        <v>113</v>
      </c>
      <c r="B34" s="46" t="s">
        <v>99</v>
      </c>
      <c r="C34" s="24" t="s">
        <v>12</v>
      </c>
      <c r="D34" s="48" t="s">
        <v>9</v>
      </c>
      <c r="E34" s="18">
        <f t="shared" si="21"/>
        <v>19.2</v>
      </c>
      <c r="F34" s="31">
        <v>0</v>
      </c>
      <c r="G34" s="49">
        <v>19.2</v>
      </c>
      <c r="H34" s="31">
        <v>0</v>
      </c>
      <c r="I34" s="18">
        <f t="shared" si="22"/>
        <v>0</v>
      </c>
      <c r="J34" s="18">
        <v>0</v>
      </c>
      <c r="K34" s="18">
        <v>0</v>
      </c>
      <c r="L34" s="18">
        <v>0</v>
      </c>
      <c r="M34" s="18">
        <f t="shared" si="23"/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20" t="s">
        <v>5</v>
      </c>
      <c r="V34" s="20" t="s">
        <v>5</v>
      </c>
    </row>
    <row r="35" spans="1:22" x14ac:dyDescent="0.25">
      <c r="A35" s="9"/>
      <c r="B35" s="9"/>
      <c r="C35" s="51" t="s">
        <v>44</v>
      </c>
      <c r="D35" s="52"/>
      <c r="E35" s="13">
        <f t="shared" ref="E35:T35" si="24">E6+E10</f>
        <v>74411.199999999997</v>
      </c>
      <c r="F35" s="13">
        <f t="shared" si="24"/>
        <v>6367</v>
      </c>
      <c r="G35" s="13">
        <f t="shared" si="24"/>
        <v>64383.999999999993</v>
      </c>
      <c r="H35" s="13">
        <f t="shared" si="24"/>
        <v>3660.2</v>
      </c>
      <c r="I35" s="13">
        <f t="shared" si="24"/>
        <v>3953.2000000000003</v>
      </c>
      <c r="J35" s="13">
        <f t="shared" si="24"/>
        <v>0</v>
      </c>
      <c r="K35" s="13">
        <f t="shared" si="24"/>
        <v>3953.2000000000003</v>
      </c>
      <c r="L35" s="13">
        <f t="shared" si="24"/>
        <v>0</v>
      </c>
      <c r="M35" s="13">
        <f t="shared" si="24"/>
        <v>3953.1</v>
      </c>
      <c r="N35" s="13">
        <f t="shared" si="24"/>
        <v>0</v>
      </c>
      <c r="O35" s="13">
        <f t="shared" si="24"/>
        <v>3953.1</v>
      </c>
      <c r="P35" s="13">
        <f t="shared" si="24"/>
        <v>0</v>
      </c>
      <c r="Q35" s="13">
        <f t="shared" si="24"/>
        <v>3953.1</v>
      </c>
      <c r="R35" s="13">
        <f t="shared" si="24"/>
        <v>0</v>
      </c>
      <c r="S35" s="13">
        <f t="shared" si="24"/>
        <v>3953.1</v>
      </c>
      <c r="T35" s="13">
        <f t="shared" si="24"/>
        <v>0</v>
      </c>
      <c r="U35" s="16">
        <f t="shared" ref="U35" si="25">M35/I35</f>
        <v>0.99997470403723554</v>
      </c>
      <c r="V35" s="16">
        <f t="shared" ref="V35" si="26">Q35/I35</f>
        <v>0.99997470403723554</v>
      </c>
    </row>
  </sheetData>
  <mergeCells count="15">
    <mergeCell ref="C35:D35"/>
    <mergeCell ref="B10:D10"/>
    <mergeCell ref="A1:V1"/>
    <mergeCell ref="A2:V2"/>
    <mergeCell ref="V3:V4"/>
    <mergeCell ref="U3:U4"/>
    <mergeCell ref="A3:A4"/>
    <mergeCell ref="B3:B4"/>
    <mergeCell ref="C3:C4"/>
    <mergeCell ref="D3:D4"/>
    <mergeCell ref="I3:L3"/>
    <mergeCell ref="Q3:T3"/>
    <mergeCell ref="M3:P3"/>
    <mergeCell ref="E3:H3"/>
    <mergeCell ref="B6:D6"/>
  </mergeCells>
  <pageMargins left="0.39370078740157483" right="0.39370078740157483" top="0.39370078740157483" bottom="0.39370078740157483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4"/>
  <sheetViews>
    <sheetView view="pageBreakPreview" topLeftCell="A10" zoomScale="90" zoomScaleNormal="100" zoomScaleSheetLayoutView="90" workbookViewId="0">
      <selection activeCell="M14" sqref="M14"/>
    </sheetView>
  </sheetViews>
  <sheetFormatPr defaultRowHeight="15.75" x14ac:dyDescent="0.25"/>
  <cols>
    <col min="1" max="1" width="6.5703125" style="3" customWidth="1"/>
    <col min="2" max="2" width="35.28515625" style="3" customWidth="1"/>
    <col min="3" max="3" width="14" style="3" hidden="1" customWidth="1"/>
    <col min="4" max="4" width="11.42578125" style="3" hidden="1" customWidth="1"/>
    <col min="5" max="5" width="31.85546875" style="3" customWidth="1"/>
    <col min="6" max="6" width="29.28515625" style="3" customWidth="1"/>
    <col min="7" max="7" width="16.42578125" style="3" customWidth="1"/>
    <col min="8" max="8" width="19.5703125" style="3" customWidth="1"/>
    <col min="9" max="9" width="15.7109375" style="3" customWidth="1"/>
    <col min="10" max="10" width="14.7109375" style="3" customWidth="1"/>
    <col min="11" max="12" width="14.140625" style="3" customWidth="1"/>
    <col min="13" max="13" width="15.140625" style="3" customWidth="1"/>
    <col min="14" max="255" width="9.140625" style="3"/>
    <col min="256" max="256" width="6.5703125" style="3" customWidth="1"/>
    <col min="257" max="257" width="35.28515625" style="3" customWidth="1"/>
    <col min="258" max="258" width="14" style="3" customWidth="1"/>
    <col min="259" max="259" width="11.42578125" style="3" customWidth="1"/>
    <col min="260" max="260" width="21.7109375" style="3" customWidth="1"/>
    <col min="261" max="261" width="13.7109375" style="3" customWidth="1"/>
    <col min="262" max="262" width="14.85546875" style="3" customWidth="1"/>
    <col min="263" max="263" width="19.5703125" style="3" customWidth="1"/>
    <col min="264" max="264" width="13.7109375" style="3" customWidth="1"/>
    <col min="265" max="265" width="14.7109375" style="3" customWidth="1"/>
    <col min="266" max="267" width="14.140625" style="3" customWidth="1"/>
    <col min="268" max="268" width="15.140625" style="3" customWidth="1"/>
    <col min="269" max="269" width="21.5703125" style="3" customWidth="1"/>
    <col min="270" max="511" width="9.140625" style="3"/>
    <col min="512" max="512" width="6.5703125" style="3" customWidth="1"/>
    <col min="513" max="513" width="35.28515625" style="3" customWidth="1"/>
    <col min="514" max="514" width="14" style="3" customWidth="1"/>
    <col min="515" max="515" width="11.42578125" style="3" customWidth="1"/>
    <col min="516" max="516" width="21.7109375" style="3" customWidth="1"/>
    <col min="517" max="517" width="13.7109375" style="3" customWidth="1"/>
    <col min="518" max="518" width="14.85546875" style="3" customWidth="1"/>
    <col min="519" max="519" width="19.5703125" style="3" customWidth="1"/>
    <col min="520" max="520" width="13.7109375" style="3" customWidth="1"/>
    <col min="521" max="521" width="14.7109375" style="3" customWidth="1"/>
    <col min="522" max="523" width="14.140625" style="3" customWidth="1"/>
    <col min="524" max="524" width="15.140625" style="3" customWidth="1"/>
    <col min="525" max="525" width="21.5703125" style="3" customWidth="1"/>
    <col min="526" max="767" width="9.140625" style="3"/>
    <col min="768" max="768" width="6.5703125" style="3" customWidth="1"/>
    <col min="769" max="769" width="35.28515625" style="3" customWidth="1"/>
    <col min="770" max="770" width="14" style="3" customWidth="1"/>
    <col min="771" max="771" width="11.42578125" style="3" customWidth="1"/>
    <col min="772" max="772" width="21.7109375" style="3" customWidth="1"/>
    <col min="773" max="773" width="13.7109375" style="3" customWidth="1"/>
    <col min="774" max="774" width="14.85546875" style="3" customWidth="1"/>
    <col min="775" max="775" width="19.5703125" style="3" customWidth="1"/>
    <col min="776" max="776" width="13.7109375" style="3" customWidth="1"/>
    <col min="777" max="777" width="14.7109375" style="3" customWidth="1"/>
    <col min="778" max="779" width="14.140625" style="3" customWidth="1"/>
    <col min="780" max="780" width="15.140625" style="3" customWidth="1"/>
    <col min="781" max="781" width="21.5703125" style="3" customWidth="1"/>
    <col min="782" max="1023" width="9.140625" style="3"/>
    <col min="1024" max="1024" width="6.5703125" style="3" customWidth="1"/>
    <col min="1025" max="1025" width="35.28515625" style="3" customWidth="1"/>
    <col min="1026" max="1026" width="14" style="3" customWidth="1"/>
    <col min="1027" max="1027" width="11.42578125" style="3" customWidth="1"/>
    <col min="1028" max="1028" width="21.7109375" style="3" customWidth="1"/>
    <col min="1029" max="1029" width="13.7109375" style="3" customWidth="1"/>
    <col min="1030" max="1030" width="14.85546875" style="3" customWidth="1"/>
    <col min="1031" max="1031" width="19.5703125" style="3" customWidth="1"/>
    <col min="1032" max="1032" width="13.7109375" style="3" customWidth="1"/>
    <col min="1033" max="1033" width="14.7109375" style="3" customWidth="1"/>
    <col min="1034" max="1035" width="14.140625" style="3" customWidth="1"/>
    <col min="1036" max="1036" width="15.140625" style="3" customWidth="1"/>
    <col min="1037" max="1037" width="21.5703125" style="3" customWidth="1"/>
    <col min="1038" max="1279" width="9.140625" style="3"/>
    <col min="1280" max="1280" width="6.5703125" style="3" customWidth="1"/>
    <col min="1281" max="1281" width="35.28515625" style="3" customWidth="1"/>
    <col min="1282" max="1282" width="14" style="3" customWidth="1"/>
    <col min="1283" max="1283" width="11.42578125" style="3" customWidth="1"/>
    <col min="1284" max="1284" width="21.7109375" style="3" customWidth="1"/>
    <col min="1285" max="1285" width="13.7109375" style="3" customWidth="1"/>
    <col min="1286" max="1286" width="14.85546875" style="3" customWidth="1"/>
    <col min="1287" max="1287" width="19.5703125" style="3" customWidth="1"/>
    <col min="1288" max="1288" width="13.7109375" style="3" customWidth="1"/>
    <col min="1289" max="1289" width="14.7109375" style="3" customWidth="1"/>
    <col min="1290" max="1291" width="14.140625" style="3" customWidth="1"/>
    <col min="1292" max="1292" width="15.140625" style="3" customWidth="1"/>
    <col min="1293" max="1293" width="21.5703125" style="3" customWidth="1"/>
    <col min="1294" max="1535" width="9.140625" style="3"/>
    <col min="1536" max="1536" width="6.5703125" style="3" customWidth="1"/>
    <col min="1537" max="1537" width="35.28515625" style="3" customWidth="1"/>
    <col min="1538" max="1538" width="14" style="3" customWidth="1"/>
    <col min="1539" max="1539" width="11.42578125" style="3" customWidth="1"/>
    <col min="1540" max="1540" width="21.7109375" style="3" customWidth="1"/>
    <col min="1541" max="1541" width="13.7109375" style="3" customWidth="1"/>
    <col min="1542" max="1542" width="14.85546875" style="3" customWidth="1"/>
    <col min="1543" max="1543" width="19.5703125" style="3" customWidth="1"/>
    <col min="1544" max="1544" width="13.7109375" style="3" customWidth="1"/>
    <col min="1545" max="1545" width="14.7109375" style="3" customWidth="1"/>
    <col min="1546" max="1547" width="14.140625" style="3" customWidth="1"/>
    <col min="1548" max="1548" width="15.140625" style="3" customWidth="1"/>
    <col min="1549" max="1549" width="21.5703125" style="3" customWidth="1"/>
    <col min="1550" max="1791" width="9.140625" style="3"/>
    <col min="1792" max="1792" width="6.5703125" style="3" customWidth="1"/>
    <col min="1793" max="1793" width="35.28515625" style="3" customWidth="1"/>
    <col min="1794" max="1794" width="14" style="3" customWidth="1"/>
    <col min="1795" max="1795" width="11.42578125" style="3" customWidth="1"/>
    <col min="1796" max="1796" width="21.7109375" style="3" customWidth="1"/>
    <col min="1797" max="1797" width="13.7109375" style="3" customWidth="1"/>
    <col min="1798" max="1798" width="14.85546875" style="3" customWidth="1"/>
    <col min="1799" max="1799" width="19.5703125" style="3" customWidth="1"/>
    <col min="1800" max="1800" width="13.7109375" style="3" customWidth="1"/>
    <col min="1801" max="1801" width="14.7109375" style="3" customWidth="1"/>
    <col min="1802" max="1803" width="14.140625" style="3" customWidth="1"/>
    <col min="1804" max="1804" width="15.140625" style="3" customWidth="1"/>
    <col min="1805" max="1805" width="21.5703125" style="3" customWidth="1"/>
    <col min="1806" max="2047" width="9.140625" style="3"/>
    <col min="2048" max="2048" width="6.5703125" style="3" customWidth="1"/>
    <col min="2049" max="2049" width="35.28515625" style="3" customWidth="1"/>
    <col min="2050" max="2050" width="14" style="3" customWidth="1"/>
    <col min="2051" max="2051" width="11.42578125" style="3" customWidth="1"/>
    <col min="2052" max="2052" width="21.7109375" style="3" customWidth="1"/>
    <col min="2053" max="2053" width="13.7109375" style="3" customWidth="1"/>
    <col min="2054" max="2054" width="14.85546875" style="3" customWidth="1"/>
    <col min="2055" max="2055" width="19.5703125" style="3" customWidth="1"/>
    <col min="2056" max="2056" width="13.7109375" style="3" customWidth="1"/>
    <col min="2057" max="2057" width="14.7109375" style="3" customWidth="1"/>
    <col min="2058" max="2059" width="14.140625" style="3" customWidth="1"/>
    <col min="2060" max="2060" width="15.140625" style="3" customWidth="1"/>
    <col min="2061" max="2061" width="21.5703125" style="3" customWidth="1"/>
    <col min="2062" max="2303" width="9.140625" style="3"/>
    <col min="2304" max="2304" width="6.5703125" style="3" customWidth="1"/>
    <col min="2305" max="2305" width="35.28515625" style="3" customWidth="1"/>
    <col min="2306" max="2306" width="14" style="3" customWidth="1"/>
    <col min="2307" max="2307" width="11.42578125" style="3" customWidth="1"/>
    <col min="2308" max="2308" width="21.7109375" style="3" customWidth="1"/>
    <col min="2309" max="2309" width="13.7109375" style="3" customWidth="1"/>
    <col min="2310" max="2310" width="14.85546875" style="3" customWidth="1"/>
    <col min="2311" max="2311" width="19.5703125" style="3" customWidth="1"/>
    <col min="2312" max="2312" width="13.7109375" style="3" customWidth="1"/>
    <col min="2313" max="2313" width="14.7109375" style="3" customWidth="1"/>
    <col min="2314" max="2315" width="14.140625" style="3" customWidth="1"/>
    <col min="2316" max="2316" width="15.140625" style="3" customWidth="1"/>
    <col min="2317" max="2317" width="21.5703125" style="3" customWidth="1"/>
    <col min="2318" max="2559" width="9.140625" style="3"/>
    <col min="2560" max="2560" width="6.5703125" style="3" customWidth="1"/>
    <col min="2561" max="2561" width="35.28515625" style="3" customWidth="1"/>
    <col min="2562" max="2562" width="14" style="3" customWidth="1"/>
    <col min="2563" max="2563" width="11.42578125" style="3" customWidth="1"/>
    <col min="2564" max="2564" width="21.7109375" style="3" customWidth="1"/>
    <col min="2565" max="2565" width="13.7109375" style="3" customWidth="1"/>
    <col min="2566" max="2566" width="14.85546875" style="3" customWidth="1"/>
    <col min="2567" max="2567" width="19.5703125" style="3" customWidth="1"/>
    <col min="2568" max="2568" width="13.7109375" style="3" customWidth="1"/>
    <col min="2569" max="2569" width="14.7109375" style="3" customWidth="1"/>
    <col min="2570" max="2571" width="14.140625" style="3" customWidth="1"/>
    <col min="2572" max="2572" width="15.140625" style="3" customWidth="1"/>
    <col min="2573" max="2573" width="21.5703125" style="3" customWidth="1"/>
    <col min="2574" max="2815" width="9.140625" style="3"/>
    <col min="2816" max="2816" width="6.5703125" style="3" customWidth="1"/>
    <col min="2817" max="2817" width="35.28515625" style="3" customWidth="1"/>
    <col min="2818" max="2818" width="14" style="3" customWidth="1"/>
    <col min="2819" max="2819" width="11.42578125" style="3" customWidth="1"/>
    <col min="2820" max="2820" width="21.7109375" style="3" customWidth="1"/>
    <col min="2821" max="2821" width="13.7109375" style="3" customWidth="1"/>
    <col min="2822" max="2822" width="14.85546875" style="3" customWidth="1"/>
    <col min="2823" max="2823" width="19.5703125" style="3" customWidth="1"/>
    <col min="2824" max="2824" width="13.7109375" style="3" customWidth="1"/>
    <col min="2825" max="2825" width="14.7109375" style="3" customWidth="1"/>
    <col min="2826" max="2827" width="14.140625" style="3" customWidth="1"/>
    <col min="2828" max="2828" width="15.140625" style="3" customWidth="1"/>
    <col min="2829" max="2829" width="21.5703125" style="3" customWidth="1"/>
    <col min="2830" max="3071" width="9.140625" style="3"/>
    <col min="3072" max="3072" width="6.5703125" style="3" customWidth="1"/>
    <col min="3073" max="3073" width="35.28515625" style="3" customWidth="1"/>
    <col min="3074" max="3074" width="14" style="3" customWidth="1"/>
    <col min="3075" max="3075" width="11.42578125" style="3" customWidth="1"/>
    <col min="3076" max="3076" width="21.7109375" style="3" customWidth="1"/>
    <col min="3077" max="3077" width="13.7109375" style="3" customWidth="1"/>
    <col min="3078" max="3078" width="14.85546875" style="3" customWidth="1"/>
    <col min="3079" max="3079" width="19.5703125" style="3" customWidth="1"/>
    <col min="3080" max="3080" width="13.7109375" style="3" customWidth="1"/>
    <col min="3081" max="3081" width="14.7109375" style="3" customWidth="1"/>
    <col min="3082" max="3083" width="14.140625" style="3" customWidth="1"/>
    <col min="3084" max="3084" width="15.140625" style="3" customWidth="1"/>
    <col min="3085" max="3085" width="21.5703125" style="3" customWidth="1"/>
    <col min="3086" max="3327" width="9.140625" style="3"/>
    <col min="3328" max="3328" width="6.5703125" style="3" customWidth="1"/>
    <col min="3329" max="3329" width="35.28515625" style="3" customWidth="1"/>
    <col min="3330" max="3330" width="14" style="3" customWidth="1"/>
    <col min="3331" max="3331" width="11.42578125" style="3" customWidth="1"/>
    <col min="3332" max="3332" width="21.7109375" style="3" customWidth="1"/>
    <col min="3333" max="3333" width="13.7109375" style="3" customWidth="1"/>
    <col min="3334" max="3334" width="14.85546875" style="3" customWidth="1"/>
    <col min="3335" max="3335" width="19.5703125" style="3" customWidth="1"/>
    <col min="3336" max="3336" width="13.7109375" style="3" customWidth="1"/>
    <col min="3337" max="3337" width="14.7109375" style="3" customWidth="1"/>
    <col min="3338" max="3339" width="14.140625" style="3" customWidth="1"/>
    <col min="3340" max="3340" width="15.140625" style="3" customWidth="1"/>
    <col min="3341" max="3341" width="21.5703125" style="3" customWidth="1"/>
    <col min="3342" max="3583" width="9.140625" style="3"/>
    <col min="3584" max="3584" width="6.5703125" style="3" customWidth="1"/>
    <col min="3585" max="3585" width="35.28515625" style="3" customWidth="1"/>
    <col min="3586" max="3586" width="14" style="3" customWidth="1"/>
    <col min="3587" max="3587" width="11.42578125" style="3" customWidth="1"/>
    <col min="3588" max="3588" width="21.7109375" style="3" customWidth="1"/>
    <col min="3589" max="3589" width="13.7109375" style="3" customWidth="1"/>
    <col min="3590" max="3590" width="14.85546875" style="3" customWidth="1"/>
    <col min="3591" max="3591" width="19.5703125" style="3" customWidth="1"/>
    <col min="3592" max="3592" width="13.7109375" style="3" customWidth="1"/>
    <col min="3593" max="3593" width="14.7109375" style="3" customWidth="1"/>
    <col min="3594" max="3595" width="14.140625" style="3" customWidth="1"/>
    <col min="3596" max="3596" width="15.140625" style="3" customWidth="1"/>
    <col min="3597" max="3597" width="21.5703125" style="3" customWidth="1"/>
    <col min="3598" max="3839" width="9.140625" style="3"/>
    <col min="3840" max="3840" width="6.5703125" style="3" customWidth="1"/>
    <col min="3841" max="3841" width="35.28515625" style="3" customWidth="1"/>
    <col min="3842" max="3842" width="14" style="3" customWidth="1"/>
    <col min="3843" max="3843" width="11.42578125" style="3" customWidth="1"/>
    <col min="3844" max="3844" width="21.7109375" style="3" customWidth="1"/>
    <col min="3845" max="3845" width="13.7109375" style="3" customWidth="1"/>
    <col min="3846" max="3846" width="14.85546875" style="3" customWidth="1"/>
    <col min="3847" max="3847" width="19.5703125" style="3" customWidth="1"/>
    <col min="3848" max="3848" width="13.7109375" style="3" customWidth="1"/>
    <col min="3849" max="3849" width="14.7109375" style="3" customWidth="1"/>
    <col min="3850" max="3851" width="14.140625" style="3" customWidth="1"/>
    <col min="3852" max="3852" width="15.140625" style="3" customWidth="1"/>
    <col min="3853" max="3853" width="21.5703125" style="3" customWidth="1"/>
    <col min="3854" max="4095" width="9.140625" style="3"/>
    <col min="4096" max="4096" width="6.5703125" style="3" customWidth="1"/>
    <col min="4097" max="4097" width="35.28515625" style="3" customWidth="1"/>
    <col min="4098" max="4098" width="14" style="3" customWidth="1"/>
    <col min="4099" max="4099" width="11.42578125" style="3" customWidth="1"/>
    <col min="4100" max="4100" width="21.7109375" style="3" customWidth="1"/>
    <col min="4101" max="4101" width="13.7109375" style="3" customWidth="1"/>
    <col min="4102" max="4102" width="14.85546875" style="3" customWidth="1"/>
    <col min="4103" max="4103" width="19.5703125" style="3" customWidth="1"/>
    <col min="4104" max="4104" width="13.7109375" style="3" customWidth="1"/>
    <col min="4105" max="4105" width="14.7109375" style="3" customWidth="1"/>
    <col min="4106" max="4107" width="14.140625" style="3" customWidth="1"/>
    <col min="4108" max="4108" width="15.140625" style="3" customWidth="1"/>
    <col min="4109" max="4109" width="21.5703125" style="3" customWidth="1"/>
    <col min="4110" max="4351" width="9.140625" style="3"/>
    <col min="4352" max="4352" width="6.5703125" style="3" customWidth="1"/>
    <col min="4353" max="4353" width="35.28515625" style="3" customWidth="1"/>
    <col min="4354" max="4354" width="14" style="3" customWidth="1"/>
    <col min="4355" max="4355" width="11.42578125" style="3" customWidth="1"/>
    <col min="4356" max="4356" width="21.7109375" style="3" customWidth="1"/>
    <col min="4357" max="4357" width="13.7109375" style="3" customWidth="1"/>
    <col min="4358" max="4358" width="14.85546875" style="3" customWidth="1"/>
    <col min="4359" max="4359" width="19.5703125" style="3" customWidth="1"/>
    <col min="4360" max="4360" width="13.7109375" style="3" customWidth="1"/>
    <col min="4361" max="4361" width="14.7109375" style="3" customWidth="1"/>
    <col min="4362" max="4363" width="14.140625" style="3" customWidth="1"/>
    <col min="4364" max="4364" width="15.140625" style="3" customWidth="1"/>
    <col min="4365" max="4365" width="21.5703125" style="3" customWidth="1"/>
    <col min="4366" max="4607" width="9.140625" style="3"/>
    <col min="4608" max="4608" width="6.5703125" style="3" customWidth="1"/>
    <col min="4609" max="4609" width="35.28515625" style="3" customWidth="1"/>
    <col min="4610" max="4610" width="14" style="3" customWidth="1"/>
    <col min="4611" max="4611" width="11.42578125" style="3" customWidth="1"/>
    <col min="4612" max="4612" width="21.7109375" style="3" customWidth="1"/>
    <col min="4613" max="4613" width="13.7109375" style="3" customWidth="1"/>
    <col min="4614" max="4614" width="14.85546875" style="3" customWidth="1"/>
    <col min="4615" max="4615" width="19.5703125" style="3" customWidth="1"/>
    <col min="4616" max="4616" width="13.7109375" style="3" customWidth="1"/>
    <col min="4617" max="4617" width="14.7109375" style="3" customWidth="1"/>
    <col min="4618" max="4619" width="14.140625" style="3" customWidth="1"/>
    <col min="4620" max="4620" width="15.140625" style="3" customWidth="1"/>
    <col min="4621" max="4621" width="21.5703125" style="3" customWidth="1"/>
    <col min="4622" max="4863" width="9.140625" style="3"/>
    <col min="4864" max="4864" width="6.5703125" style="3" customWidth="1"/>
    <col min="4865" max="4865" width="35.28515625" style="3" customWidth="1"/>
    <col min="4866" max="4866" width="14" style="3" customWidth="1"/>
    <col min="4867" max="4867" width="11.42578125" style="3" customWidth="1"/>
    <col min="4868" max="4868" width="21.7109375" style="3" customWidth="1"/>
    <col min="4869" max="4869" width="13.7109375" style="3" customWidth="1"/>
    <col min="4870" max="4870" width="14.85546875" style="3" customWidth="1"/>
    <col min="4871" max="4871" width="19.5703125" style="3" customWidth="1"/>
    <col min="4872" max="4872" width="13.7109375" style="3" customWidth="1"/>
    <col min="4873" max="4873" width="14.7109375" style="3" customWidth="1"/>
    <col min="4874" max="4875" width="14.140625" style="3" customWidth="1"/>
    <col min="4876" max="4876" width="15.140625" style="3" customWidth="1"/>
    <col min="4877" max="4877" width="21.5703125" style="3" customWidth="1"/>
    <col min="4878" max="5119" width="9.140625" style="3"/>
    <col min="5120" max="5120" width="6.5703125" style="3" customWidth="1"/>
    <col min="5121" max="5121" width="35.28515625" style="3" customWidth="1"/>
    <col min="5122" max="5122" width="14" style="3" customWidth="1"/>
    <col min="5123" max="5123" width="11.42578125" style="3" customWidth="1"/>
    <col min="5124" max="5124" width="21.7109375" style="3" customWidth="1"/>
    <col min="5125" max="5125" width="13.7109375" style="3" customWidth="1"/>
    <col min="5126" max="5126" width="14.85546875" style="3" customWidth="1"/>
    <col min="5127" max="5127" width="19.5703125" style="3" customWidth="1"/>
    <col min="5128" max="5128" width="13.7109375" style="3" customWidth="1"/>
    <col min="5129" max="5129" width="14.7109375" style="3" customWidth="1"/>
    <col min="5130" max="5131" width="14.140625" style="3" customWidth="1"/>
    <col min="5132" max="5132" width="15.140625" style="3" customWidth="1"/>
    <col min="5133" max="5133" width="21.5703125" style="3" customWidth="1"/>
    <col min="5134" max="5375" width="9.140625" style="3"/>
    <col min="5376" max="5376" width="6.5703125" style="3" customWidth="1"/>
    <col min="5377" max="5377" width="35.28515625" style="3" customWidth="1"/>
    <col min="5378" max="5378" width="14" style="3" customWidth="1"/>
    <col min="5379" max="5379" width="11.42578125" style="3" customWidth="1"/>
    <col min="5380" max="5380" width="21.7109375" style="3" customWidth="1"/>
    <col min="5381" max="5381" width="13.7109375" style="3" customWidth="1"/>
    <col min="5382" max="5382" width="14.85546875" style="3" customWidth="1"/>
    <col min="5383" max="5383" width="19.5703125" style="3" customWidth="1"/>
    <col min="5384" max="5384" width="13.7109375" style="3" customWidth="1"/>
    <col min="5385" max="5385" width="14.7109375" style="3" customWidth="1"/>
    <col min="5386" max="5387" width="14.140625" style="3" customWidth="1"/>
    <col min="5388" max="5388" width="15.140625" style="3" customWidth="1"/>
    <col min="5389" max="5389" width="21.5703125" style="3" customWidth="1"/>
    <col min="5390" max="5631" width="9.140625" style="3"/>
    <col min="5632" max="5632" width="6.5703125" style="3" customWidth="1"/>
    <col min="5633" max="5633" width="35.28515625" style="3" customWidth="1"/>
    <col min="5634" max="5634" width="14" style="3" customWidth="1"/>
    <col min="5635" max="5635" width="11.42578125" style="3" customWidth="1"/>
    <col min="5636" max="5636" width="21.7109375" style="3" customWidth="1"/>
    <col min="5637" max="5637" width="13.7109375" style="3" customWidth="1"/>
    <col min="5638" max="5638" width="14.85546875" style="3" customWidth="1"/>
    <col min="5639" max="5639" width="19.5703125" style="3" customWidth="1"/>
    <col min="5640" max="5640" width="13.7109375" style="3" customWidth="1"/>
    <col min="5641" max="5641" width="14.7109375" style="3" customWidth="1"/>
    <col min="5642" max="5643" width="14.140625" style="3" customWidth="1"/>
    <col min="5644" max="5644" width="15.140625" style="3" customWidth="1"/>
    <col min="5645" max="5645" width="21.5703125" style="3" customWidth="1"/>
    <col min="5646" max="5887" width="9.140625" style="3"/>
    <col min="5888" max="5888" width="6.5703125" style="3" customWidth="1"/>
    <col min="5889" max="5889" width="35.28515625" style="3" customWidth="1"/>
    <col min="5890" max="5890" width="14" style="3" customWidth="1"/>
    <col min="5891" max="5891" width="11.42578125" style="3" customWidth="1"/>
    <col min="5892" max="5892" width="21.7109375" style="3" customWidth="1"/>
    <col min="5893" max="5893" width="13.7109375" style="3" customWidth="1"/>
    <col min="5894" max="5894" width="14.85546875" style="3" customWidth="1"/>
    <col min="5895" max="5895" width="19.5703125" style="3" customWidth="1"/>
    <col min="5896" max="5896" width="13.7109375" style="3" customWidth="1"/>
    <col min="5897" max="5897" width="14.7109375" style="3" customWidth="1"/>
    <col min="5898" max="5899" width="14.140625" style="3" customWidth="1"/>
    <col min="5900" max="5900" width="15.140625" style="3" customWidth="1"/>
    <col min="5901" max="5901" width="21.5703125" style="3" customWidth="1"/>
    <col min="5902" max="6143" width="9.140625" style="3"/>
    <col min="6144" max="6144" width="6.5703125" style="3" customWidth="1"/>
    <col min="6145" max="6145" width="35.28515625" style="3" customWidth="1"/>
    <col min="6146" max="6146" width="14" style="3" customWidth="1"/>
    <col min="6147" max="6147" width="11.42578125" style="3" customWidth="1"/>
    <col min="6148" max="6148" width="21.7109375" style="3" customWidth="1"/>
    <col min="6149" max="6149" width="13.7109375" style="3" customWidth="1"/>
    <col min="6150" max="6150" width="14.85546875" style="3" customWidth="1"/>
    <col min="6151" max="6151" width="19.5703125" style="3" customWidth="1"/>
    <col min="6152" max="6152" width="13.7109375" style="3" customWidth="1"/>
    <col min="6153" max="6153" width="14.7109375" style="3" customWidth="1"/>
    <col min="6154" max="6155" width="14.140625" style="3" customWidth="1"/>
    <col min="6156" max="6156" width="15.140625" style="3" customWidth="1"/>
    <col min="6157" max="6157" width="21.5703125" style="3" customWidth="1"/>
    <col min="6158" max="6399" width="9.140625" style="3"/>
    <col min="6400" max="6400" width="6.5703125" style="3" customWidth="1"/>
    <col min="6401" max="6401" width="35.28515625" style="3" customWidth="1"/>
    <col min="6402" max="6402" width="14" style="3" customWidth="1"/>
    <col min="6403" max="6403" width="11.42578125" style="3" customWidth="1"/>
    <col min="6404" max="6404" width="21.7109375" style="3" customWidth="1"/>
    <col min="6405" max="6405" width="13.7109375" style="3" customWidth="1"/>
    <col min="6406" max="6406" width="14.85546875" style="3" customWidth="1"/>
    <col min="6407" max="6407" width="19.5703125" style="3" customWidth="1"/>
    <col min="6408" max="6408" width="13.7109375" style="3" customWidth="1"/>
    <col min="6409" max="6409" width="14.7109375" style="3" customWidth="1"/>
    <col min="6410" max="6411" width="14.140625" style="3" customWidth="1"/>
    <col min="6412" max="6412" width="15.140625" style="3" customWidth="1"/>
    <col min="6413" max="6413" width="21.5703125" style="3" customWidth="1"/>
    <col min="6414" max="6655" width="9.140625" style="3"/>
    <col min="6656" max="6656" width="6.5703125" style="3" customWidth="1"/>
    <col min="6657" max="6657" width="35.28515625" style="3" customWidth="1"/>
    <col min="6658" max="6658" width="14" style="3" customWidth="1"/>
    <col min="6659" max="6659" width="11.42578125" style="3" customWidth="1"/>
    <col min="6660" max="6660" width="21.7109375" style="3" customWidth="1"/>
    <col min="6661" max="6661" width="13.7109375" style="3" customWidth="1"/>
    <col min="6662" max="6662" width="14.85546875" style="3" customWidth="1"/>
    <col min="6663" max="6663" width="19.5703125" style="3" customWidth="1"/>
    <col min="6664" max="6664" width="13.7109375" style="3" customWidth="1"/>
    <col min="6665" max="6665" width="14.7109375" style="3" customWidth="1"/>
    <col min="6666" max="6667" width="14.140625" style="3" customWidth="1"/>
    <col min="6668" max="6668" width="15.140625" style="3" customWidth="1"/>
    <col min="6669" max="6669" width="21.5703125" style="3" customWidth="1"/>
    <col min="6670" max="6911" width="9.140625" style="3"/>
    <col min="6912" max="6912" width="6.5703125" style="3" customWidth="1"/>
    <col min="6913" max="6913" width="35.28515625" style="3" customWidth="1"/>
    <col min="6914" max="6914" width="14" style="3" customWidth="1"/>
    <col min="6915" max="6915" width="11.42578125" style="3" customWidth="1"/>
    <col min="6916" max="6916" width="21.7109375" style="3" customWidth="1"/>
    <col min="6917" max="6917" width="13.7109375" style="3" customWidth="1"/>
    <col min="6918" max="6918" width="14.85546875" style="3" customWidth="1"/>
    <col min="6919" max="6919" width="19.5703125" style="3" customWidth="1"/>
    <col min="6920" max="6920" width="13.7109375" style="3" customWidth="1"/>
    <col min="6921" max="6921" width="14.7109375" style="3" customWidth="1"/>
    <col min="6922" max="6923" width="14.140625" style="3" customWidth="1"/>
    <col min="6924" max="6924" width="15.140625" style="3" customWidth="1"/>
    <col min="6925" max="6925" width="21.5703125" style="3" customWidth="1"/>
    <col min="6926" max="7167" width="9.140625" style="3"/>
    <col min="7168" max="7168" width="6.5703125" style="3" customWidth="1"/>
    <col min="7169" max="7169" width="35.28515625" style="3" customWidth="1"/>
    <col min="7170" max="7170" width="14" style="3" customWidth="1"/>
    <col min="7171" max="7171" width="11.42578125" style="3" customWidth="1"/>
    <col min="7172" max="7172" width="21.7109375" style="3" customWidth="1"/>
    <col min="7173" max="7173" width="13.7109375" style="3" customWidth="1"/>
    <col min="7174" max="7174" width="14.85546875" style="3" customWidth="1"/>
    <col min="7175" max="7175" width="19.5703125" style="3" customWidth="1"/>
    <col min="7176" max="7176" width="13.7109375" style="3" customWidth="1"/>
    <col min="7177" max="7177" width="14.7109375" style="3" customWidth="1"/>
    <col min="7178" max="7179" width="14.140625" style="3" customWidth="1"/>
    <col min="7180" max="7180" width="15.140625" style="3" customWidth="1"/>
    <col min="7181" max="7181" width="21.5703125" style="3" customWidth="1"/>
    <col min="7182" max="7423" width="9.140625" style="3"/>
    <col min="7424" max="7424" width="6.5703125" style="3" customWidth="1"/>
    <col min="7425" max="7425" width="35.28515625" style="3" customWidth="1"/>
    <col min="7426" max="7426" width="14" style="3" customWidth="1"/>
    <col min="7427" max="7427" width="11.42578125" style="3" customWidth="1"/>
    <col min="7428" max="7428" width="21.7109375" style="3" customWidth="1"/>
    <col min="7429" max="7429" width="13.7109375" style="3" customWidth="1"/>
    <col min="7430" max="7430" width="14.85546875" style="3" customWidth="1"/>
    <col min="7431" max="7431" width="19.5703125" style="3" customWidth="1"/>
    <col min="7432" max="7432" width="13.7109375" style="3" customWidth="1"/>
    <col min="7433" max="7433" width="14.7109375" style="3" customWidth="1"/>
    <col min="7434" max="7435" width="14.140625" style="3" customWidth="1"/>
    <col min="7436" max="7436" width="15.140625" style="3" customWidth="1"/>
    <col min="7437" max="7437" width="21.5703125" style="3" customWidth="1"/>
    <col min="7438" max="7679" width="9.140625" style="3"/>
    <col min="7680" max="7680" width="6.5703125" style="3" customWidth="1"/>
    <col min="7681" max="7681" width="35.28515625" style="3" customWidth="1"/>
    <col min="7682" max="7682" width="14" style="3" customWidth="1"/>
    <col min="7683" max="7683" width="11.42578125" style="3" customWidth="1"/>
    <col min="7684" max="7684" width="21.7109375" style="3" customWidth="1"/>
    <col min="7685" max="7685" width="13.7109375" style="3" customWidth="1"/>
    <col min="7686" max="7686" width="14.85546875" style="3" customWidth="1"/>
    <col min="7687" max="7687" width="19.5703125" style="3" customWidth="1"/>
    <col min="7688" max="7688" width="13.7109375" style="3" customWidth="1"/>
    <col min="7689" max="7689" width="14.7109375" style="3" customWidth="1"/>
    <col min="7690" max="7691" width="14.140625" style="3" customWidth="1"/>
    <col min="7692" max="7692" width="15.140625" style="3" customWidth="1"/>
    <col min="7693" max="7693" width="21.5703125" style="3" customWidth="1"/>
    <col min="7694" max="7935" width="9.140625" style="3"/>
    <col min="7936" max="7936" width="6.5703125" style="3" customWidth="1"/>
    <col min="7937" max="7937" width="35.28515625" style="3" customWidth="1"/>
    <col min="7938" max="7938" width="14" style="3" customWidth="1"/>
    <col min="7939" max="7939" width="11.42578125" style="3" customWidth="1"/>
    <col min="7940" max="7940" width="21.7109375" style="3" customWidth="1"/>
    <col min="7941" max="7941" width="13.7109375" style="3" customWidth="1"/>
    <col min="7942" max="7942" width="14.85546875" style="3" customWidth="1"/>
    <col min="7943" max="7943" width="19.5703125" style="3" customWidth="1"/>
    <col min="7944" max="7944" width="13.7109375" style="3" customWidth="1"/>
    <col min="7945" max="7945" width="14.7109375" style="3" customWidth="1"/>
    <col min="7946" max="7947" width="14.140625" style="3" customWidth="1"/>
    <col min="7948" max="7948" width="15.140625" style="3" customWidth="1"/>
    <col min="7949" max="7949" width="21.5703125" style="3" customWidth="1"/>
    <col min="7950" max="8191" width="9.140625" style="3"/>
    <col min="8192" max="8192" width="6.5703125" style="3" customWidth="1"/>
    <col min="8193" max="8193" width="35.28515625" style="3" customWidth="1"/>
    <col min="8194" max="8194" width="14" style="3" customWidth="1"/>
    <col min="8195" max="8195" width="11.42578125" style="3" customWidth="1"/>
    <col min="8196" max="8196" width="21.7109375" style="3" customWidth="1"/>
    <col min="8197" max="8197" width="13.7109375" style="3" customWidth="1"/>
    <col min="8198" max="8198" width="14.85546875" style="3" customWidth="1"/>
    <col min="8199" max="8199" width="19.5703125" style="3" customWidth="1"/>
    <col min="8200" max="8200" width="13.7109375" style="3" customWidth="1"/>
    <col min="8201" max="8201" width="14.7109375" style="3" customWidth="1"/>
    <col min="8202" max="8203" width="14.140625" style="3" customWidth="1"/>
    <col min="8204" max="8204" width="15.140625" style="3" customWidth="1"/>
    <col min="8205" max="8205" width="21.5703125" style="3" customWidth="1"/>
    <col min="8206" max="8447" width="9.140625" style="3"/>
    <col min="8448" max="8448" width="6.5703125" style="3" customWidth="1"/>
    <col min="8449" max="8449" width="35.28515625" style="3" customWidth="1"/>
    <col min="8450" max="8450" width="14" style="3" customWidth="1"/>
    <col min="8451" max="8451" width="11.42578125" style="3" customWidth="1"/>
    <col min="8452" max="8452" width="21.7109375" style="3" customWidth="1"/>
    <col min="8453" max="8453" width="13.7109375" style="3" customWidth="1"/>
    <col min="8454" max="8454" width="14.85546875" style="3" customWidth="1"/>
    <col min="8455" max="8455" width="19.5703125" style="3" customWidth="1"/>
    <col min="8456" max="8456" width="13.7109375" style="3" customWidth="1"/>
    <col min="8457" max="8457" width="14.7109375" style="3" customWidth="1"/>
    <col min="8458" max="8459" width="14.140625" style="3" customWidth="1"/>
    <col min="8460" max="8460" width="15.140625" style="3" customWidth="1"/>
    <col min="8461" max="8461" width="21.5703125" style="3" customWidth="1"/>
    <col min="8462" max="8703" width="9.140625" style="3"/>
    <col min="8704" max="8704" width="6.5703125" style="3" customWidth="1"/>
    <col min="8705" max="8705" width="35.28515625" style="3" customWidth="1"/>
    <col min="8706" max="8706" width="14" style="3" customWidth="1"/>
    <col min="8707" max="8707" width="11.42578125" style="3" customWidth="1"/>
    <col min="8708" max="8708" width="21.7109375" style="3" customWidth="1"/>
    <col min="8709" max="8709" width="13.7109375" style="3" customWidth="1"/>
    <col min="8710" max="8710" width="14.85546875" style="3" customWidth="1"/>
    <col min="8711" max="8711" width="19.5703125" style="3" customWidth="1"/>
    <col min="8712" max="8712" width="13.7109375" style="3" customWidth="1"/>
    <col min="8713" max="8713" width="14.7109375" style="3" customWidth="1"/>
    <col min="8714" max="8715" width="14.140625" style="3" customWidth="1"/>
    <col min="8716" max="8716" width="15.140625" style="3" customWidth="1"/>
    <col min="8717" max="8717" width="21.5703125" style="3" customWidth="1"/>
    <col min="8718" max="8959" width="9.140625" style="3"/>
    <col min="8960" max="8960" width="6.5703125" style="3" customWidth="1"/>
    <col min="8961" max="8961" width="35.28515625" style="3" customWidth="1"/>
    <col min="8962" max="8962" width="14" style="3" customWidth="1"/>
    <col min="8963" max="8963" width="11.42578125" style="3" customWidth="1"/>
    <col min="8964" max="8964" width="21.7109375" style="3" customWidth="1"/>
    <col min="8965" max="8965" width="13.7109375" style="3" customWidth="1"/>
    <col min="8966" max="8966" width="14.85546875" style="3" customWidth="1"/>
    <col min="8967" max="8967" width="19.5703125" style="3" customWidth="1"/>
    <col min="8968" max="8968" width="13.7109375" style="3" customWidth="1"/>
    <col min="8969" max="8969" width="14.7109375" style="3" customWidth="1"/>
    <col min="8970" max="8971" width="14.140625" style="3" customWidth="1"/>
    <col min="8972" max="8972" width="15.140625" style="3" customWidth="1"/>
    <col min="8973" max="8973" width="21.5703125" style="3" customWidth="1"/>
    <col min="8974" max="9215" width="9.140625" style="3"/>
    <col min="9216" max="9216" width="6.5703125" style="3" customWidth="1"/>
    <col min="9217" max="9217" width="35.28515625" style="3" customWidth="1"/>
    <col min="9218" max="9218" width="14" style="3" customWidth="1"/>
    <col min="9219" max="9219" width="11.42578125" style="3" customWidth="1"/>
    <col min="9220" max="9220" width="21.7109375" style="3" customWidth="1"/>
    <col min="9221" max="9221" width="13.7109375" style="3" customWidth="1"/>
    <col min="9222" max="9222" width="14.85546875" style="3" customWidth="1"/>
    <col min="9223" max="9223" width="19.5703125" style="3" customWidth="1"/>
    <col min="9224" max="9224" width="13.7109375" style="3" customWidth="1"/>
    <col min="9225" max="9225" width="14.7109375" style="3" customWidth="1"/>
    <col min="9226" max="9227" width="14.140625" style="3" customWidth="1"/>
    <col min="9228" max="9228" width="15.140625" style="3" customWidth="1"/>
    <col min="9229" max="9229" width="21.5703125" style="3" customWidth="1"/>
    <col min="9230" max="9471" width="9.140625" style="3"/>
    <col min="9472" max="9472" width="6.5703125" style="3" customWidth="1"/>
    <col min="9473" max="9473" width="35.28515625" style="3" customWidth="1"/>
    <col min="9474" max="9474" width="14" style="3" customWidth="1"/>
    <col min="9475" max="9475" width="11.42578125" style="3" customWidth="1"/>
    <col min="9476" max="9476" width="21.7109375" style="3" customWidth="1"/>
    <col min="9477" max="9477" width="13.7109375" style="3" customWidth="1"/>
    <col min="9478" max="9478" width="14.85546875" style="3" customWidth="1"/>
    <col min="9479" max="9479" width="19.5703125" style="3" customWidth="1"/>
    <col min="9480" max="9480" width="13.7109375" style="3" customWidth="1"/>
    <col min="9481" max="9481" width="14.7109375" style="3" customWidth="1"/>
    <col min="9482" max="9483" width="14.140625" style="3" customWidth="1"/>
    <col min="9484" max="9484" width="15.140625" style="3" customWidth="1"/>
    <col min="9485" max="9485" width="21.5703125" style="3" customWidth="1"/>
    <col min="9486" max="9727" width="9.140625" style="3"/>
    <col min="9728" max="9728" width="6.5703125" style="3" customWidth="1"/>
    <col min="9729" max="9729" width="35.28515625" style="3" customWidth="1"/>
    <col min="9730" max="9730" width="14" style="3" customWidth="1"/>
    <col min="9731" max="9731" width="11.42578125" style="3" customWidth="1"/>
    <col min="9732" max="9732" width="21.7109375" style="3" customWidth="1"/>
    <col min="9733" max="9733" width="13.7109375" style="3" customWidth="1"/>
    <col min="9734" max="9734" width="14.85546875" style="3" customWidth="1"/>
    <col min="9735" max="9735" width="19.5703125" style="3" customWidth="1"/>
    <col min="9736" max="9736" width="13.7109375" style="3" customWidth="1"/>
    <col min="9737" max="9737" width="14.7109375" style="3" customWidth="1"/>
    <col min="9738" max="9739" width="14.140625" style="3" customWidth="1"/>
    <col min="9740" max="9740" width="15.140625" style="3" customWidth="1"/>
    <col min="9741" max="9741" width="21.5703125" style="3" customWidth="1"/>
    <col min="9742" max="9983" width="9.140625" style="3"/>
    <col min="9984" max="9984" width="6.5703125" style="3" customWidth="1"/>
    <col min="9985" max="9985" width="35.28515625" style="3" customWidth="1"/>
    <col min="9986" max="9986" width="14" style="3" customWidth="1"/>
    <col min="9987" max="9987" width="11.42578125" style="3" customWidth="1"/>
    <col min="9988" max="9988" width="21.7109375" style="3" customWidth="1"/>
    <col min="9989" max="9989" width="13.7109375" style="3" customWidth="1"/>
    <col min="9990" max="9990" width="14.85546875" style="3" customWidth="1"/>
    <col min="9991" max="9991" width="19.5703125" style="3" customWidth="1"/>
    <col min="9992" max="9992" width="13.7109375" style="3" customWidth="1"/>
    <col min="9993" max="9993" width="14.7109375" style="3" customWidth="1"/>
    <col min="9994" max="9995" width="14.140625" style="3" customWidth="1"/>
    <col min="9996" max="9996" width="15.140625" style="3" customWidth="1"/>
    <col min="9997" max="9997" width="21.5703125" style="3" customWidth="1"/>
    <col min="9998" max="10239" width="9.140625" style="3"/>
    <col min="10240" max="10240" width="6.5703125" style="3" customWidth="1"/>
    <col min="10241" max="10241" width="35.28515625" style="3" customWidth="1"/>
    <col min="10242" max="10242" width="14" style="3" customWidth="1"/>
    <col min="10243" max="10243" width="11.42578125" style="3" customWidth="1"/>
    <col min="10244" max="10244" width="21.7109375" style="3" customWidth="1"/>
    <col min="10245" max="10245" width="13.7109375" style="3" customWidth="1"/>
    <col min="10246" max="10246" width="14.85546875" style="3" customWidth="1"/>
    <col min="10247" max="10247" width="19.5703125" style="3" customWidth="1"/>
    <col min="10248" max="10248" width="13.7109375" style="3" customWidth="1"/>
    <col min="10249" max="10249" width="14.7109375" style="3" customWidth="1"/>
    <col min="10250" max="10251" width="14.140625" style="3" customWidth="1"/>
    <col min="10252" max="10252" width="15.140625" style="3" customWidth="1"/>
    <col min="10253" max="10253" width="21.5703125" style="3" customWidth="1"/>
    <col min="10254" max="10495" width="9.140625" style="3"/>
    <col min="10496" max="10496" width="6.5703125" style="3" customWidth="1"/>
    <col min="10497" max="10497" width="35.28515625" style="3" customWidth="1"/>
    <col min="10498" max="10498" width="14" style="3" customWidth="1"/>
    <col min="10499" max="10499" width="11.42578125" style="3" customWidth="1"/>
    <col min="10500" max="10500" width="21.7109375" style="3" customWidth="1"/>
    <col min="10501" max="10501" width="13.7109375" style="3" customWidth="1"/>
    <col min="10502" max="10502" width="14.85546875" style="3" customWidth="1"/>
    <col min="10503" max="10503" width="19.5703125" style="3" customWidth="1"/>
    <col min="10504" max="10504" width="13.7109375" style="3" customWidth="1"/>
    <col min="10505" max="10505" width="14.7109375" style="3" customWidth="1"/>
    <col min="10506" max="10507" width="14.140625" style="3" customWidth="1"/>
    <col min="10508" max="10508" width="15.140625" style="3" customWidth="1"/>
    <col min="10509" max="10509" width="21.5703125" style="3" customWidth="1"/>
    <col min="10510" max="10751" width="9.140625" style="3"/>
    <col min="10752" max="10752" width="6.5703125" style="3" customWidth="1"/>
    <col min="10753" max="10753" width="35.28515625" style="3" customWidth="1"/>
    <col min="10754" max="10754" width="14" style="3" customWidth="1"/>
    <col min="10755" max="10755" width="11.42578125" style="3" customWidth="1"/>
    <col min="10756" max="10756" width="21.7109375" style="3" customWidth="1"/>
    <col min="10757" max="10757" width="13.7109375" style="3" customWidth="1"/>
    <col min="10758" max="10758" width="14.85546875" style="3" customWidth="1"/>
    <col min="10759" max="10759" width="19.5703125" style="3" customWidth="1"/>
    <col min="10760" max="10760" width="13.7109375" style="3" customWidth="1"/>
    <col min="10761" max="10761" width="14.7109375" style="3" customWidth="1"/>
    <col min="10762" max="10763" width="14.140625" style="3" customWidth="1"/>
    <col min="10764" max="10764" width="15.140625" style="3" customWidth="1"/>
    <col min="10765" max="10765" width="21.5703125" style="3" customWidth="1"/>
    <col min="10766" max="11007" width="9.140625" style="3"/>
    <col min="11008" max="11008" width="6.5703125" style="3" customWidth="1"/>
    <col min="11009" max="11009" width="35.28515625" style="3" customWidth="1"/>
    <col min="11010" max="11010" width="14" style="3" customWidth="1"/>
    <col min="11011" max="11011" width="11.42578125" style="3" customWidth="1"/>
    <col min="11012" max="11012" width="21.7109375" style="3" customWidth="1"/>
    <col min="11013" max="11013" width="13.7109375" style="3" customWidth="1"/>
    <col min="11014" max="11014" width="14.85546875" style="3" customWidth="1"/>
    <col min="11015" max="11015" width="19.5703125" style="3" customWidth="1"/>
    <col min="11016" max="11016" width="13.7109375" style="3" customWidth="1"/>
    <col min="11017" max="11017" width="14.7109375" style="3" customWidth="1"/>
    <col min="11018" max="11019" width="14.140625" style="3" customWidth="1"/>
    <col min="11020" max="11020" width="15.140625" style="3" customWidth="1"/>
    <col min="11021" max="11021" width="21.5703125" style="3" customWidth="1"/>
    <col min="11022" max="11263" width="9.140625" style="3"/>
    <col min="11264" max="11264" width="6.5703125" style="3" customWidth="1"/>
    <col min="11265" max="11265" width="35.28515625" style="3" customWidth="1"/>
    <col min="11266" max="11266" width="14" style="3" customWidth="1"/>
    <col min="11267" max="11267" width="11.42578125" style="3" customWidth="1"/>
    <col min="11268" max="11268" width="21.7109375" style="3" customWidth="1"/>
    <col min="11269" max="11269" width="13.7109375" style="3" customWidth="1"/>
    <col min="11270" max="11270" width="14.85546875" style="3" customWidth="1"/>
    <col min="11271" max="11271" width="19.5703125" style="3" customWidth="1"/>
    <col min="11272" max="11272" width="13.7109375" style="3" customWidth="1"/>
    <col min="11273" max="11273" width="14.7109375" style="3" customWidth="1"/>
    <col min="11274" max="11275" width="14.140625" style="3" customWidth="1"/>
    <col min="11276" max="11276" width="15.140625" style="3" customWidth="1"/>
    <col min="11277" max="11277" width="21.5703125" style="3" customWidth="1"/>
    <col min="11278" max="11519" width="9.140625" style="3"/>
    <col min="11520" max="11520" width="6.5703125" style="3" customWidth="1"/>
    <col min="11521" max="11521" width="35.28515625" style="3" customWidth="1"/>
    <col min="11522" max="11522" width="14" style="3" customWidth="1"/>
    <col min="11523" max="11523" width="11.42578125" style="3" customWidth="1"/>
    <col min="11524" max="11524" width="21.7109375" style="3" customWidth="1"/>
    <col min="11525" max="11525" width="13.7109375" style="3" customWidth="1"/>
    <col min="11526" max="11526" width="14.85546875" style="3" customWidth="1"/>
    <col min="11527" max="11527" width="19.5703125" style="3" customWidth="1"/>
    <col min="11528" max="11528" width="13.7109375" style="3" customWidth="1"/>
    <col min="11529" max="11529" width="14.7109375" style="3" customWidth="1"/>
    <col min="11530" max="11531" width="14.140625" style="3" customWidth="1"/>
    <col min="11532" max="11532" width="15.140625" style="3" customWidth="1"/>
    <col min="11533" max="11533" width="21.5703125" style="3" customWidth="1"/>
    <col min="11534" max="11775" width="9.140625" style="3"/>
    <col min="11776" max="11776" width="6.5703125" style="3" customWidth="1"/>
    <col min="11777" max="11777" width="35.28515625" style="3" customWidth="1"/>
    <col min="11778" max="11778" width="14" style="3" customWidth="1"/>
    <col min="11779" max="11779" width="11.42578125" style="3" customWidth="1"/>
    <col min="11780" max="11780" width="21.7109375" style="3" customWidth="1"/>
    <col min="11781" max="11781" width="13.7109375" style="3" customWidth="1"/>
    <col min="11782" max="11782" width="14.85546875" style="3" customWidth="1"/>
    <col min="11783" max="11783" width="19.5703125" style="3" customWidth="1"/>
    <col min="11784" max="11784" width="13.7109375" style="3" customWidth="1"/>
    <col min="11785" max="11785" width="14.7109375" style="3" customWidth="1"/>
    <col min="11786" max="11787" width="14.140625" style="3" customWidth="1"/>
    <col min="11788" max="11788" width="15.140625" style="3" customWidth="1"/>
    <col min="11789" max="11789" width="21.5703125" style="3" customWidth="1"/>
    <col min="11790" max="12031" width="9.140625" style="3"/>
    <col min="12032" max="12032" width="6.5703125" style="3" customWidth="1"/>
    <col min="12033" max="12033" width="35.28515625" style="3" customWidth="1"/>
    <col min="12034" max="12034" width="14" style="3" customWidth="1"/>
    <col min="12035" max="12035" width="11.42578125" style="3" customWidth="1"/>
    <col min="12036" max="12036" width="21.7109375" style="3" customWidth="1"/>
    <col min="12037" max="12037" width="13.7109375" style="3" customWidth="1"/>
    <col min="12038" max="12038" width="14.85546875" style="3" customWidth="1"/>
    <col min="12039" max="12039" width="19.5703125" style="3" customWidth="1"/>
    <col min="12040" max="12040" width="13.7109375" style="3" customWidth="1"/>
    <col min="12041" max="12041" width="14.7109375" style="3" customWidth="1"/>
    <col min="12042" max="12043" width="14.140625" style="3" customWidth="1"/>
    <col min="12044" max="12044" width="15.140625" style="3" customWidth="1"/>
    <col min="12045" max="12045" width="21.5703125" style="3" customWidth="1"/>
    <col min="12046" max="12287" width="9.140625" style="3"/>
    <col min="12288" max="12288" width="6.5703125" style="3" customWidth="1"/>
    <col min="12289" max="12289" width="35.28515625" style="3" customWidth="1"/>
    <col min="12290" max="12290" width="14" style="3" customWidth="1"/>
    <col min="12291" max="12291" width="11.42578125" style="3" customWidth="1"/>
    <col min="12292" max="12292" width="21.7109375" style="3" customWidth="1"/>
    <col min="12293" max="12293" width="13.7109375" style="3" customWidth="1"/>
    <col min="12294" max="12294" width="14.85546875" style="3" customWidth="1"/>
    <col min="12295" max="12295" width="19.5703125" style="3" customWidth="1"/>
    <col min="12296" max="12296" width="13.7109375" style="3" customWidth="1"/>
    <col min="12297" max="12297" width="14.7109375" style="3" customWidth="1"/>
    <col min="12298" max="12299" width="14.140625" style="3" customWidth="1"/>
    <col min="12300" max="12300" width="15.140625" style="3" customWidth="1"/>
    <col min="12301" max="12301" width="21.5703125" style="3" customWidth="1"/>
    <col min="12302" max="12543" width="9.140625" style="3"/>
    <col min="12544" max="12544" width="6.5703125" style="3" customWidth="1"/>
    <col min="12545" max="12545" width="35.28515625" style="3" customWidth="1"/>
    <col min="12546" max="12546" width="14" style="3" customWidth="1"/>
    <col min="12547" max="12547" width="11.42578125" style="3" customWidth="1"/>
    <col min="12548" max="12548" width="21.7109375" style="3" customWidth="1"/>
    <col min="12549" max="12549" width="13.7109375" style="3" customWidth="1"/>
    <col min="12550" max="12550" width="14.85546875" style="3" customWidth="1"/>
    <col min="12551" max="12551" width="19.5703125" style="3" customWidth="1"/>
    <col min="12552" max="12552" width="13.7109375" style="3" customWidth="1"/>
    <col min="12553" max="12553" width="14.7109375" style="3" customWidth="1"/>
    <col min="12554" max="12555" width="14.140625" style="3" customWidth="1"/>
    <col min="12556" max="12556" width="15.140625" style="3" customWidth="1"/>
    <col min="12557" max="12557" width="21.5703125" style="3" customWidth="1"/>
    <col min="12558" max="12799" width="9.140625" style="3"/>
    <col min="12800" max="12800" width="6.5703125" style="3" customWidth="1"/>
    <col min="12801" max="12801" width="35.28515625" style="3" customWidth="1"/>
    <col min="12802" max="12802" width="14" style="3" customWidth="1"/>
    <col min="12803" max="12803" width="11.42578125" style="3" customWidth="1"/>
    <col min="12804" max="12804" width="21.7109375" style="3" customWidth="1"/>
    <col min="12805" max="12805" width="13.7109375" style="3" customWidth="1"/>
    <col min="12806" max="12806" width="14.85546875" style="3" customWidth="1"/>
    <col min="12807" max="12807" width="19.5703125" style="3" customWidth="1"/>
    <col min="12808" max="12808" width="13.7109375" style="3" customWidth="1"/>
    <col min="12809" max="12809" width="14.7109375" style="3" customWidth="1"/>
    <col min="12810" max="12811" width="14.140625" style="3" customWidth="1"/>
    <col min="12812" max="12812" width="15.140625" style="3" customWidth="1"/>
    <col min="12813" max="12813" width="21.5703125" style="3" customWidth="1"/>
    <col min="12814" max="13055" width="9.140625" style="3"/>
    <col min="13056" max="13056" width="6.5703125" style="3" customWidth="1"/>
    <col min="13057" max="13057" width="35.28515625" style="3" customWidth="1"/>
    <col min="13058" max="13058" width="14" style="3" customWidth="1"/>
    <col min="13059" max="13059" width="11.42578125" style="3" customWidth="1"/>
    <col min="13060" max="13060" width="21.7109375" style="3" customWidth="1"/>
    <col min="13061" max="13061" width="13.7109375" style="3" customWidth="1"/>
    <col min="13062" max="13062" width="14.85546875" style="3" customWidth="1"/>
    <col min="13063" max="13063" width="19.5703125" style="3" customWidth="1"/>
    <col min="13064" max="13064" width="13.7109375" style="3" customWidth="1"/>
    <col min="13065" max="13065" width="14.7109375" style="3" customWidth="1"/>
    <col min="13066" max="13067" width="14.140625" style="3" customWidth="1"/>
    <col min="13068" max="13068" width="15.140625" style="3" customWidth="1"/>
    <col min="13069" max="13069" width="21.5703125" style="3" customWidth="1"/>
    <col min="13070" max="13311" width="9.140625" style="3"/>
    <col min="13312" max="13312" width="6.5703125" style="3" customWidth="1"/>
    <col min="13313" max="13313" width="35.28515625" style="3" customWidth="1"/>
    <col min="13314" max="13314" width="14" style="3" customWidth="1"/>
    <col min="13315" max="13315" width="11.42578125" style="3" customWidth="1"/>
    <col min="13316" max="13316" width="21.7109375" style="3" customWidth="1"/>
    <col min="13317" max="13317" width="13.7109375" style="3" customWidth="1"/>
    <col min="13318" max="13318" width="14.85546875" style="3" customWidth="1"/>
    <col min="13319" max="13319" width="19.5703125" style="3" customWidth="1"/>
    <col min="13320" max="13320" width="13.7109375" style="3" customWidth="1"/>
    <col min="13321" max="13321" width="14.7109375" style="3" customWidth="1"/>
    <col min="13322" max="13323" width="14.140625" style="3" customWidth="1"/>
    <col min="13324" max="13324" width="15.140625" style="3" customWidth="1"/>
    <col min="13325" max="13325" width="21.5703125" style="3" customWidth="1"/>
    <col min="13326" max="13567" width="9.140625" style="3"/>
    <col min="13568" max="13568" width="6.5703125" style="3" customWidth="1"/>
    <col min="13569" max="13569" width="35.28515625" style="3" customWidth="1"/>
    <col min="13570" max="13570" width="14" style="3" customWidth="1"/>
    <col min="13571" max="13571" width="11.42578125" style="3" customWidth="1"/>
    <col min="13572" max="13572" width="21.7109375" style="3" customWidth="1"/>
    <col min="13573" max="13573" width="13.7109375" style="3" customWidth="1"/>
    <col min="13574" max="13574" width="14.85546875" style="3" customWidth="1"/>
    <col min="13575" max="13575" width="19.5703125" style="3" customWidth="1"/>
    <col min="13576" max="13576" width="13.7109375" style="3" customWidth="1"/>
    <col min="13577" max="13577" width="14.7109375" style="3" customWidth="1"/>
    <col min="13578" max="13579" width="14.140625" style="3" customWidth="1"/>
    <col min="13580" max="13580" width="15.140625" style="3" customWidth="1"/>
    <col min="13581" max="13581" width="21.5703125" style="3" customWidth="1"/>
    <col min="13582" max="13823" width="9.140625" style="3"/>
    <col min="13824" max="13824" width="6.5703125" style="3" customWidth="1"/>
    <col min="13825" max="13825" width="35.28515625" style="3" customWidth="1"/>
    <col min="13826" max="13826" width="14" style="3" customWidth="1"/>
    <col min="13827" max="13827" width="11.42578125" style="3" customWidth="1"/>
    <col min="13828" max="13828" width="21.7109375" style="3" customWidth="1"/>
    <col min="13829" max="13829" width="13.7109375" style="3" customWidth="1"/>
    <col min="13830" max="13830" width="14.85546875" style="3" customWidth="1"/>
    <col min="13831" max="13831" width="19.5703125" style="3" customWidth="1"/>
    <col min="13832" max="13832" width="13.7109375" style="3" customWidth="1"/>
    <col min="13833" max="13833" width="14.7109375" style="3" customWidth="1"/>
    <col min="13834" max="13835" width="14.140625" style="3" customWidth="1"/>
    <col min="13836" max="13836" width="15.140625" style="3" customWidth="1"/>
    <col min="13837" max="13837" width="21.5703125" style="3" customWidth="1"/>
    <col min="13838" max="14079" width="9.140625" style="3"/>
    <col min="14080" max="14080" width="6.5703125" style="3" customWidth="1"/>
    <col min="14081" max="14081" width="35.28515625" style="3" customWidth="1"/>
    <col min="14082" max="14082" width="14" style="3" customWidth="1"/>
    <col min="14083" max="14083" width="11.42578125" style="3" customWidth="1"/>
    <col min="14084" max="14084" width="21.7109375" style="3" customWidth="1"/>
    <col min="14085" max="14085" width="13.7109375" style="3" customWidth="1"/>
    <col min="14086" max="14086" width="14.85546875" style="3" customWidth="1"/>
    <col min="14087" max="14087" width="19.5703125" style="3" customWidth="1"/>
    <col min="14088" max="14088" width="13.7109375" style="3" customWidth="1"/>
    <col min="14089" max="14089" width="14.7109375" style="3" customWidth="1"/>
    <col min="14090" max="14091" width="14.140625" style="3" customWidth="1"/>
    <col min="14092" max="14092" width="15.140625" style="3" customWidth="1"/>
    <col min="14093" max="14093" width="21.5703125" style="3" customWidth="1"/>
    <col min="14094" max="14335" width="9.140625" style="3"/>
    <col min="14336" max="14336" width="6.5703125" style="3" customWidth="1"/>
    <col min="14337" max="14337" width="35.28515625" style="3" customWidth="1"/>
    <col min="14338" max="14338" width="14" style="3" customWidth="1"/>
    <col min="14339" max="14339" width="11.42578125" style="3" customWidth="1"/>
    <col min="14340" max="14340" width="21.7109375" style="3" customWidth="1"/>
    <col min="14341" max="14341" width="13.7109375" style="3" customWidth="1"/>
    <col min="14342" max="14342" width="14.85546875" style="3" customWidth="1"/>
    <col min="14343" max="14343" width="19.5703125" style="3" customWidth="1"/>
    <col min="14344" max="14344" width="13.7109375" style="3" customWidth="1"/>
    <col min="14345" max="14345" width="14.7109375" style="3" customWidth="1"/>
    <col min="14346" max="14347" width="14.140625" style="3" customWidth="1"/>
    <col min="14348" max="14348" width="15.140625" style="3" customWidth="1"/>
    <col min="14349" max="14349" width="21.5703125" style="3" customWidth="1"/>
    <col min="14350" max="14591" width="9.140625" style="3"/>
    <col min="14592" max="14592" width="6.5703125" style="3" customWidth="1"/>
    <col min="14593" max="14593" width="35.28515625" style="3" customWidth="1"/>
    <col min="14594" max="14594" width="14" style="3" customWidth="1"/>
    <col min="14595" max="14595" width="11.42578125" style="3" customWidth="1"/>
    <col min="14596" max="14596" width="21.7109375" style="3" customWidth="1"/>
    <col min="14597" max="14597" width="13.7109375" style="3" customWidth="1"/>
    <col min="14598" max="14598" width="14.85546875" style="3" customWidth="1"/>
    <col min="14599" max="14599" width="19.5703125" style="3" customWidth="1"/>
    <col min="14600" max="14600" width="13.7109375" style="3" customWidth="1"/>
    <col min="14601" max="14601" width="14.7109375" style="3" customWidth="1"/>
    <col min="14602" max="14603" width="14.140625" style="3" customWidth="1"/>
    <col min="14604" max="14604" width="15.140625" style="3" customWidth="1"/>
    <col min="14605" max="14605" width="21.5703125" style="3" customWidth="1"/>
    <col min="14606" max="14847" width="9.140625" style="3"/>
    <col min="14848" max="14848" width="6.5703125" style="3" customWidth="1"/>
    <col min="14849" max="14849" width="35.28515625" style="3" customWidth="1"/>
    <col min="14850" max="14850" width="14" style="3" customWidth="1"/>
    <col min="14851" max="14851" width="11.42578125" style="3" customWidth="1"/>
    <col min="14852" max="14852" width="21.7109375" style="3" customWidth="1"/>
    <col min="14853" max="14853" width="13.7109375" style="3" customWidth="1"/>
    <col min="14854" max="14854" width="14.85546875" style="3" customWidth="1"/>
    <col min="14855" max="14855" width="19.5703125" style="3" customWidth="1"/>
    <col min="14856" max="14856" width="13.7109375" style="3" customWidth="1"/>
    <col min="14857" max="14857" width="14.7109375" style="3" customWidth="1"/>
    <col min="14858" max="14859" width="14.140625" style="3" customWidth="1"/>
    <col min="14860" max="14860" width="15.140625" style="3" customWidth="1"/>
    <col min="14861" max="14861" width="21.5703125" style="3" customWidth="1"/>
    <col min="14862" max="15103" width="9.140625" style="3"/>
    <col min="15104" max="15104" width="6.5703125" style="3" customWidth="1"/>
    <col min="15105" max="15105" width="35.28515625" style="3" customWidth="1"/>
    <col min="15106" max="15106" width="14" style="3" customWidth="1"/>
    <col min="15107" max="15107" width="11.42578125" style="3" customWidth="1"/>
    <col min="15108" max="15108" width="21.7109375" style="3" customWidth="1"/>
    <col min="15109" max="15109" width="13.7109375" style="3" customWidth="1"/>
    <col min="15110" max="15110" width="14.85546875" style="3" customWidth="1"/>
    <col min="15111" max="15111" width="19.5703125" style="3" customWidth="1"/>
    <col min="15112" max="15112" width="13.7109375" style="3" customWidth="1"/>
    <col min="15113" max="15113" width="14.7109375" style="3" customWidth="1"/>
    <col min="15114" max="15115" width="14.140625" style="3" customWidth="1"/>
    <col min="15116" max="15116" width="15.140625" style="3" customWidth="1"/>
    <col min="15117" max="15117" width="21.5703125" style="3" customWidth="1"/>
    <col min="15118" max="15359" width="9.140625" style="3"/>
    <col min="15360" max="15360" width="6.5703125" style="3" customWidth="1"/>
    <col min="15361" max="15361" width="35.28515625" style="3" customWidth="1"/>
    <col min="15362" max="15362" width="14" style="3" customWidth="1"/>
    <col min="15363" max="15363" width="11.42578125" style="3" customWidth="1"/>
    <col min="15364" max="15364" width="21.7109375" style="3" customWidth="1"/>
    <col min="15365" max="15365" width="13.7109375" style="3" customWidth="1"/>
    <col min="15366" max="15366" width="14.85546875" style="3" customWidth="1"/>
    <col min="15367" max="15367" width="19.5703125" style="3" customWidth="1"/>
    <col min="15368" max="15368" width="13.7109375" style="3" customWidth="1"/>
    <col min="15369" max="15369" width="14.7109375" style="3" customWidth="1"/>
    <col min="15370" max="15371" width="14.140625" style="3" customWidth="1"/>
    <col min="15372" max="15372" width="15.140625" style="3" customWidth="1"/>
    <col min="15373" max="15373" width="21.5703125" style="3" customWidth="1"/>
    <col min="15374" max="15615" width="9.140625" style="3"/>
    <col min="15616" max="15616" width="6.5703125" style="3" customWidth="1"/>
    <col min="15617" max="15617" width="35.28515625" style="3" customWidth="1"/>
    <col min="15618" max="15618" width="14" style="3" customWidth="1"/>
    <col min="15619" max="15619" width="11.42578125" style="3" customWidth="1"/>
    <col min="15620" max="15620" width="21.7109375" style="3" customWidth="1"/>
    <col min="15621" max="15621" width="13.7109375" style="3" customWidth="1"/>
    <col min="15622" max="15622" width="14.85546875" style="3" customWidth="1"/>
    <col min="15623" max="15623" width="19.5703125" style="3" customWidth="1"/>
    <col min="15624" max="15624" width="13.7109375" style="3" customWidth="1"/>
    <col min="15625" max="15625" width="14.7109375" style="3" customWidth="1"/>
    <col min="15626" max="15627" width="14.140625" style="3" customWidth="1"/>
    <col min="15628" max="15628" width="15.140625" style="3" customWidth="1"/>
    <col min="15629" max="15629" width="21.5703125" style="3" customWidth="1"/>
    <col min="15630" max="15871" width="9.140625" style="3"/>
    <col min="15872" max="15872" width="6.5703125" style="3" customWidth="1"/>
    <col min="15873" max="15873" width="35.28515625" style="3" customWidth="1"/>
    <col min="15874" max="15874" width="14" style="3" customWidth="1"/>
    <col min="15875" max="15875" width="11.42578125" style="3" customWidth="1"/>
    <col min="15876" max="15876" width="21.7109375" style="3" customWidth="1"/>
    <col min="15877" max="15877" width="13.7109375" style="3" customWidth="1"/>
    <col min="15878" max="15878" width="14.85546875" style="3" customWidth="1"/>
    <col min="15879" max="15879" width="19.5703125" style="3" customWidth="1"/>
    <col min="15880" max="15880" width="13.7109375" style="3" customWidth="1"/>
    <col min="15881" max="15881" width="14.7109375" style="3" customWidth="1"/>
    <col min="15882" max="15883" width="14.140625" style="3" customWidth="1"/>
    <col min="15884" max="15884" width="15.140625" style="3" customWidth="1"/>
    <col min="15885" max="15885" width="21.5703125" style="3" customWidth="1"/>
    <col min="15886" max="16127" width="9.140625" style="3"/>
    <col min="16128" max="16128" width="6.5703125" style="3" customWidth="1"/>
    <col min="16129" max="16129" width="35.28515625" style="3" customWidth="1"/>
    <col min="16130" max="16130" width="14" style="3" customWidth="1"/>
    <col min="16131" max="16131" width="11.42578125" style="3" customWidth="1"/>
    <col min="16132" max="16132" width="21.7109375" style="3" customWidth="1"/>
    <col min="16133" max="16133" width="13.7109375" style="3" customWidth="1"/>
    <col min="16134" max="16134" width="14.85546875" style="3" customWidth="1"/>
    <col min="16135" max="16135" width="19.5703125" style="3" customWidth="1"/>
    <col min="16136" max="16136" width="13.7109375" style="3" customWidth="1"/>
    <col min="16137" max="16137" width="14.7109375" style="3" customWidth="1"/>
    <col min="16138" max="16139" width="14.140625" style="3" customWidth="1"/>
    <col min="16140" max="16140" width="15.140625" style="3" customWidth="1"/>
    <col min="16141" max="16141" width="21.5703125" style="3" customWidth="1"/>
    <col min="16142" max="16384" width="9.140625" style="3"/>
  </cols>
  <sheetData>
    <row r="1" spans="1:13" ht="32.25" customHeight="1" x14ac:dyDescent="0.25">
      <c r="A1" s="61" t="s">
        <v>41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24" customHeight="1" x14ac:dyDescent="0.25">
      <c r="A2" s="61" t="str">
        <f>'Подпрограмма 3'!A2:V2</f>
        <v>по состоянию на 01 июля 2024  года (с начала года нарастающим итогом)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24" customHeight="1" x14ac:dyDescent="0.25">
      <c r="A3" s="62" t="s">
        <v>13</v>
      </c>
      <c r="B3" s="62" t="s">
        <v>14</v>
      </c>
      <c r="C3" s="63" t="s">
        <v>15</v>
      </c>
      <c r="D3" s="64"/>
      <c r="E3" s="62" t="s">
        <v>16</v>
      </c>
      <c r="F3" s="62" t="s">
        <v>17</v>
      </c>
      <c r="G3" s="62" t="s">
        <v>18</v>
      </c>
      <c r="H3" s="62" t="s">
        <v>19</v>
      </c>
      <c r="I3" s="65" t="s">
        <v>54</v>
      </c>
      <c r="J3" s="65" t="s">
        <v>20</v>
      </c>
      <c r="K3" s="62" t="s">
        <v>21</v>
      </c>
      <c r="L3" s="62"/>
      <c r="M3" s="62"/>
    </row>
    <row r="4" spans="1:13" ht="15" customHeight="1" x14ac:dyDescent="0.25">
      <c r="A4" s="62"/>
      <c r="B4" s="62"/>
      <c r="C4" s="65" t="s">
        <v>22</v>
      </c>
      <c r="D4" s="65" t="s">
        <v>23</v>
      </c>
      <c r="E4" s="62"/>
      <c r="F4" s="62"/>
      <c r="G4" s="62"/>
      <c r="H4" s="62"/>
      <c r="I4" s="66"/>
      <c r="J4" s="66"/>
      <c r="K4" s="62" t="s">
        <v>24</v>
      </c>
      <c r="L4" s="65" t="s">
        <v>25</v>
      </c>
      <c r="M4" s="62" t="s">
        <v>26</v>
      </c>
    </row>
    <row r="5" spans="1:13" ht="31.5" customHeight="1" x14ac:dyDescent="0.25">
      <c r="A5" s="62"/>
      <c r="B5" s="62"/>
      <c r="C5" s="67"/>
      <c r="D5" s="67"/>
      <c r="E5" s="62"/>
      <c r="F5" s="62"/>
      <c r="G5" s="62"/>
      <c r="H5" s="62"/>
      <c r="I5" s="67"/>
      <c r="J5" s="67"/>
      <c r="K5" s="62"/>
      <c r="L5" s="67"/>
      <c r="M5" s="62"/>
    </row>
    <row r="6" spans="1:13" x14ac:dyDescent="0.25">
      <c r="A6" s="10">
        <v>1</v>
      </c>
      <c r="B6" s="10">
        <v>2</v>
      </c>
      <c r="C6" s="10">
        <f>B6+1</f>
        <v>3</v>
      </c>
      <c r="D6" s="10">
        <f t="shared" ref="D6:K6" si="0">C6+1</f>
        <v>4</v>
      </c>
      <c r="E6" s="10">
        <v>3</v>
      </c>
      <c r="F6" s="10">
        <f t="shared" si="0"/>
        <v>4</v>
      </c>
      <c r="G6" s="10">
        <f t="shared" si="0"/>
        <v>5</v>
      </c>
      <c r="H6" s="10">
        <f t="shared" si="0"/>
        <v>6</v>
      </c>
      <c r="I6" s="10">
        <f t="shared" si="0"/>
        <v>7</v>
      </c>
      <c r="J6" s="10">
        <f t="shared" si="0"/>
        <v>8</v>
      </c>
      <c r="K6" s="10">
        <f t="shared" si="0"/>
        <v>9</v>
      </c>
      <c r="L6" s="10">
        <v>10</v>
      </c>
      <c r="M6" s="10">
        <v>11</v>
      </c>
    </row>
    <row r="7" spans="1:13" s="4" customFormat="1" ht="126" x14ac:dyDescent="0.25">
      <c r="A7" s="6">
        <v>1</v>
      </c>
      <c r="B7" s="36" t="s">
        <v>49</v>
      </c>
      <c r="C7" s="37"/>
      <c r="D7" s="37"/>
      <c r="E7" s="33" t="s">
        <v>73</v>
      </c>
      <c r="F7" s="33" t="s">
        <v>74</v>
      </c>
      <c r="G7" s="38" t="s">
        <v>12</v>
      </c>
      <c r="H7" s="34">
        <v>45322</v>
      </c>
      <c r="I7" s="35">
        <v>198700</v>
      </c>
      <c r="J7" s="37"/>
      <c r="K7" s="38">
        <f>M7</f>
        <v>43.4</v>
      </c>
      <c r="L7" s="37"/>
      <c r="M7" s="38">
        <f>'Подпрограмма 3'!M7</f>
        <v>43.4</v>
      </c>
    </row>
    <row r="8" spans="1:13" s="4" customFormat="1" ht="126" customHeight="1" x14ac:dyDescent="0.25">
      <c r="A8" s="6">
        <v>2</v>
      </c>
      <c r="B8" s="7" t="s">
        <v>58</v>
      </c>
      <c r="C8" s="8"/>
      <c r="D8" s="8"/>
      <c r="E8" s="33" t="s">
        <v>75</v>
      </c>
      <c r="F8" s="33" t="s">
        <v>76</v>
      </c>
      <c r="G8" s="38" t="s">
        <v>12</v>
      </c>
      <c r="H8" s="34">
        <v>45688</v>
      </c>
      <c r="I8" s="39">
        <v>886500</v>
      </c>
      <c r="J8" s="8"/>
      <c r="K8" s="6">
        <f>M8</f>
        <v>0</v>
      </c>
      <c r="L8" s="8"/>
      <c r="M8" s="6">
        <f>'Подпрограмма 3'!M8</f>
        <v>0</v>
      </c>
    </row>
    <row r="9" spans="1:13" s="4" customFormat="1" ht="63" customHeight="1" x14ac:dyDescent="0.25">
      <c r="A9" s="6">
        <v>3</v>
      </c>
      <c r="B9" s="7" t="s">
        <v>10</v>
      </c>
      <c r="C9" s="8"/>
      <c r="D9" s="8"/>
      <c r="E9" s="33" t="s">
        <v>100</v>
      </c>
      <c r="F9" s="33" t="s">
        <v>101</v>
      </c>
      <c r="G9" s="38" t="s">
        <v>12</v>
      </c>
      <c r="H9" s="34">
        <v>42262</v>
      </c>
      <c r="I9" s="39">
        <v>406765354</v>
      </c>
      <c r="J9" s="8"/>
      <c r="K9" s="6">
        <f>M9</f>
        <v>3909.7</v>
      </c>
      <c r="L9" s="8"/>
      <c r="M9" s="6">
        <f>'Подпрограмма 3'!M11</f>
        <v>3909.7</v>
      </c>
    </row>
    <row r="10" spans="1:13" s="4" customFormat="1" ht="47.25" x14ac:dyDescent="0.25">
      <c r="A10" s="6">
        <v>4</v>
      </c>
      <c r="B10" s="7" t="s">
        <v>47</v>
      </c>
      <c r="C10" s="8"/>
      <c r="D10" s="8"/>
      <c r="E10" s="33" t="s">
        <v>77</v>
      </c>
      <c r="F10" s="33" t="s">
        <v>55</v>
      </c>
      <c r="G10" s="6" t="s">
        <v>9</v>
      </c>
      <c r="H10" s="34">
        <v>44925</v>
      </c>
      <c r="I10" s="17">
        <v>800000</v>
      </c>
      <c r="J10" s="8"/>
      <c r="K10" s="6">
        <f>M10</f>
        <v>0</v>
      </c>
      <c r="L10" s="8"/>
      <c r="M10" s="6">
        <f>'Подпрограмма 3'!M12</f>
        <v>0</v>
      </c>
    </row>
    <row r="11" spans="1:13" s="4" customFormat="1" ht="63" x14ac:dyDescent="0.25">
      <c r="A11" s="6">
        <v>5</v>
      </c>
      <c r="B11" s="41" t="s">
        <v>78</v>
      </c>
      <c r="C11" s="40"/>
      <c r="D11" s="40"/>
      <c r="E11" s="33" t="s">
        <v>80</v>
      </c>
      <c r="F11" s="33" t="s">
        <v>81</v>
      </c>
      <c r="G11" s="24" t="s">
        <v>11</v>
      </c>
      <c r="H11" s="34">
        <v>45657</v>
      </c>
      <c r="I11" s="39">
        <v>27596666.66</v>
      </c>
      <c r="J11" s="8"/>
      <c r="K11" s="6">
        <f t="shared" ref="K11:K13" si="1">M11</f>
        <v>0</v>
      </c>
      <c r="L11" s="8"/>
      <c r="M11" s="6">
        <f>'Подпрограмма 3'!M14</f>
        <v>0</v>
      </c>
    </row>
    <row r="12" spans="1:13" s="4" customFormat="1" ht="110.25" x14ac:dyDescent="0.25">
      <c r="A12" s="6">
        <v>6</v>
      </c>
      <c r="B12" s="41" t="s">
        <v>63</v>
      </c>
      <c r="C12" s="40"/>
      <c r="D12" s="40"/>
      <c r="E12" s="33" t="s">
        <v>82</v>
      </c>
      <c r="F12" s="33" t="s">
        <v>83</v>
      </c>
      <c r="G12" s="24" t="s">
        <v>11</v>
      </c>
      <c r="H12" s="34">
        <v>45657</v>
      </c>
      <c r="I12" s="42">
        <v>2902666.66</v>
      </c>
      <c r="J12" s="8"/>
      <c r="K12" s="6">
        <f t="shared" si="1"/>
        <v>0</v>
      </c>
      <c r="L12" s="8"/>
      <c r="M12" s="6">
        <f>'Подпрограмма 3'!M16</f>
        <v>0</v>
      </c>
    </row>
    <row r="13" spans="1:13" s="4" customFormat="1" ht="110.25" x14ac:dyDescent="0.25">
      <c r="A13" s="6">
        <v>7</v>
      </c>
      <c r="B13" s="41" t="s">
        <v>79</v>
      </c>
      <c r="C13" s="40"/>
      <c r="D13" s="40"/>
      <c r="E13" s="43" t="s">
        <v>84</v>
      </c>
      <c r="F13" s="43" t="s">
        <v>85</v>
      </c>
      <c r="G13" s="24" t="s">
        <v>11</v>
      </c>
      <c r="H13" s="34">
        <v>45657</v>
      </c>
      <c r="I13" s="39">
        <v>1276666.6599999999</v>
      </c>
      <c r="J13" s="8"/>
      <c r="K13" s="6">
        <f t="shared" si="1"/>
        <v>0</v>
      </c>
      <c r="L13" s="8"/>
      <c r="M13" s="6">
        <f>'Подпрограмма 3'!M15</f>
        <v>0</v>
      </c>
    </row>
    <row r="14" spans="1:13" ht="15" customHeight="1" x14ac:dyDescent="0.25">
      <c r="A14" s="68" t="s">
        <v>27</v>
      </c>
      <c r="B14" s="69"/>
      <c r="C14" s="69"/>
      <c r="D14" s="69"/>
      <c r="E14" s="69"/>
      <c r="F14" s="69"/>
      <c r="G14" s="69"/>
      <c r="H14" s="69"/>
      <c r="I14" s="70"/>
      <c r="J14" s="5">
        <f t="shared" ref="J14:M14" si="2">SUM(J7:J13)</f>
        <v>0</v>
      </c>
      <c r="K14" s="5">
        <f t="shared" si="2"/>
        <v>3953.1</v>
      </c>
      <c r="L14" s="5">
        <f t="shared" si="2"/>
        <v>0</v>
      </c>
      <c r="M14" s="5">
        <f t="shared" si="2"/>
        <v>3953.1</v>
      </c>
    </row>
  </sheetData>
  <mergeCells count="18">
    <mergeCell ref="A14:I14"/>
    <mergeCell ref="M4:M5"/>
    <mergeCell ref="D4:D5"/>
    <mergeCell ref="K4:K5"/>
    <mergeCell ref="L4:L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3</vt:lpstr>
      <vt:lpstr>Подпрограмма 3 (2)</vt:lpstr>
      <vt:lpstr>'Подпрограмма 3'!Заголовки_для_печати</vt:lpstr>
      <vt:lpstr>'Подпрограмма 3 (2)'!Заголовки_для_печати</vt:lpstr>
      <vt:lpstr>'Подпрограмма 3'!Область_печати</vt:lpstr>
      <vt:lpstr>'Подпрограмма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2020-04-14T13:33:59Z</cp:lastPrinted>
  <dcterms:created xsi:type="dcterms:W3CDTF">2015-07-01T06:08:23Z</dcterms:created>
  <dcterms:modified xsi:type="dcterms:W3CDTF">2024-07-30T06:26:45Z</dcterms:modified>
</cp:coreProperties>
</file>