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7.2024\"/>
    </mc:Choice>
  </mc:AlternateContent>
  <bookViews>
    <workbookView xWindow="720" yWindow="4305" windowWidth="19440" windowHeight="8400" tabRatio="850"/>
  </bookViews>
  <sheets>
    <sheet name="имущество" sheetId="4" r:id="rId1"/>
    <sheet name="имущество 2" sheetId="22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'имущество 2'!#REF!</definedName>
    <definedName name="Z_359C8E5E_9871_416C_8416_05D2A4FF5688_.wvu.PrintArea" localSheetId="1" hidden="1">'имущество 2'!$A$1:$N$15</definedName>
    <definedName name="Z_676C7EBD_E16D_4DD0_B42E_F8075547C9A3_.wvu.PrintArea" localSheetId="1" hidden="1">'имущество 2'!$A$1:$N$15</definedName>
    <definedName name="Z_79A8BF50_58E9_46AC_AFD7_D75F740A8CFE_.wvu.PrintArea" localSheetId="1" hidden="1">'имущество 2'!$A$1:$N$15</definedName>
    <definedName name="Z_F75B3EC3_CC43_4B33_913D_5D7444E65C48_.wvu.PrintArea" localSheetId="1" hidden="1">'имущество 2'!$A$1:$N$15</definedName>
    <definedName name="_xlnm.Print_Titles" localSheetId="0">имущество!$3:$5</definedName>
    <definedName name="_xlnm.Print_Titles" localSheetId="1">'имущество 2'!$3:$6</definedName>
    <definedName name="_xlnm.Print_Area" localSheetId="0">имущество!$A$1:$N$48</definedName>
    <definedName name="_xlnm.Print_Area" localSheetId="1">'имущество 2'!$A$1:$M$15</definedName>
  </definedNames>
  <calcPr calcId="162913"/>
</workbook>
</file>

<file path=xl/calcChain.xml><?xml version="1.0" encoding="utf-8"?>
<calcChain xmlns="http://schemas.openxmlformats.org/spreadsheetml/2006/main">
  <c r="J15" i="22" l="1"/>
  <c r="K15" i="22"/>
  <c r="L15" i="22"/>
  <c r="M15" i="22"/>
  <c r="M14" i="22"/>
  <c r="M9" i="22"/>
  <c r="K9" i="22" s="1"/>
  <c r="M8" i="22"/>
  <c r="K8" i="22" s="1"/>
  <c r="N7" i="4" l="1"/>
  <c r="M7" i="4"/>
  <c r="N13" i="4"/>
  <c r="M13" i="4"/>
  <c r="L13" i="4"/>
  <c r="F14" i="4"/>
  <c r="G14" i="4"/>
  <c r="H14" i="4"/>
  <c r="I14" i="4"/>
  <c r="J14" i="4"/>
  <c r="K14" i="4"/>
  <c r="L14" i="4"/>
  <c r="E14" i="4"/>
  <c r="F34" i="4"/>
  <c r="G34" i="4"/>
  <c r="H34" i="4"/>
  <c r="J34" i="4"/>
  <c r="E34" i="4"/>
  <c r="L43" i="4"/>
  <c r="K43" i="4"/>
  <c r="I43" i="4"/>
  <c r="G43" i="4"/>
  <c r="E43" i="4"/>
  <c r="L42" i="4"/>
  <c r="K42" i="4"/>
  <c r="I42" i="4"/>
  <c r="G42" i="4"/>
  <c r="E42" i="4"/>
  <c r="L41" i="4"/>
  <c r="K41" i="4"/>
  <c r="I41" i="4"/>
  <c r="G41" i="4"/>
  <c r="E41" i="4"/>
  <c r="K33" i="4"/>
  <c r="I33" i="4"/>
  <c r="G33" i="4"/>
  <c r="E33" i="4"/>
  <c r="K32" i="4"/>
  <c r="I32" i="4"/>
  <c r="G32" i="4"/>
  <c r="E32" i="4"/>
  <c r="N44" i="4" l="1"/>
  <c r="M44" i="4"/>
  <c r="M13" i="22" l="1"/>
  <c r="K13" i="22" s="1"/>
  <c r="L11" i="4" l="1"/>
  <c r="N46" i="4"/>
  <c r="M46" i="4"/>
  <c r="L46" i="4"/>
  <c r="F44" i="4"/>
  <c r="H44" i="4"/>
  <c r="I44" i="4"/>
  <c r="J44" i="4"/>
  <c r="L44" i="4"/>
  <c r="E44" i="4"/>
  <c r="G46" i="4"/>
  <c r="G44" i="4" s="1"/>
  <c r="I46" i="4"/>
  <c r="K46" i="4"/>
  <c r="K44" i="4" s="1"/>
  <c r="G47" i="4"/>
  <c r="I47" i="4"/>
  <c r="K47" i="4"/>
  <c r="E46" i="4"/>
  <c r="E47" i="4"/>
  <c r="L37" i="4"/>
  <c r="K37" i="4" s="1"/>
  <c r="L38" i="4"/>
  <c r="L39" i="4"/>
  <c r="L40" i="4"/>
  <c r="K40" i="4" s="1"/>
  <c r="K39" i="4"/>
  <c r="F36" i="4"/>
  <c r="E37" i="4"/>
  <c r="G37" i="4"/>
  <c r="I37" i="4"/>
  <c r="M11" i="22" s="1"/>
  <c r="K11" i="22" s="1"/>
  <c r="E38" i="4"/>
  <c r="G38" i="4"/>
  <c r="I38" i="4"/>
  <c r="E39" i="4"/>
  <c r="G39" i="4"/>
  <c r="I39" i="4"/>
  <c r="E40" i="4"/>
  <c r="G40" i="4"/>
  <c r="I40" i="4"/>
  <c r="E31" i="4"/>
  <c r="G31" i="4"/>
  <c r="I31" i="4"/>
  <c r="K31" i="4"/>
  <c r="F6" i="4"/>
  <c r="H6" i="4"/>
  <c r="J6" i="4"/>
  <c r="K13" i="4"/>
  <c r="I13" i="4"/>
  <c r="G13" i="4"/>
  <c r="E13" i="4"/>
  <c r="K12" i="4"/>
  <c r="I12" i="4"/>
  <c r="G12" i="4"/>
  <c r="E12" i="4"/>
  <c r="K11" i="4"/>
  <c r="I11" i="4"/>
  <c r="M7" i="22" s="1"/>
  <c r="G11" i="4"/>
  <c r="E11" i="4"/>
  <c r="M12" i="22" l="1"/>
  <c r="K12" i="22" s="1"/>
  <c r="I34" i="4"/>
  <c r="K38" i="4"/>
  <c r="L34" i="4"/>
  <c r="M38" i="4"/>
  <c r="N11" i="4"/>
  <c r="M11" i="4"/>
  <c r="K7" i="22"/>
  <c r="N38" i="4" l="1"/>
  <c r="K34" i="4"/>
  <c r="L36" i="4"/>
  <c r="L7" i="4"/>
  <c r="K45" i="4" l="1"/>
  <c r="I45" i="4"/>
  <c r="G45" i="4"/>
  <c r="G35" i="4"/>
  <c r="I35" i="4"/>
  <c r="K35" i="4"/>
  <c r="G36" i="4"/>
  <c r="I36" i="4"/>
  <c r="K36" i="4"/>
  <c r="G17" i="4"/>
  <c r="I17" i="4"/>
  <c r="K17" i="4"/>
  <c r="G18" i="4"/>
  <c r="I18" i="4"/>
  <c r="K18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5" i="4"/>
  <c r="I25" i="4"/>
  <c r="K25" i="4"/>
  <c r="G26" i="4"/>
  <c r="I26" i="4"/>
  <c r="K26" i="4"/>
  <c r="G27" i="4"/>
  <c r="I27" i="4"/>
  <c r="K27" i="4"/>
  <c r="G28" i="4"/>
  <c r="I28" i="4"/>
  <c r="K28" i="4"/>
  <c r="G29" i="4"/>
  <c r="I29" i="4"/>
  <c r="K29" i="4"/>
  <c r="G30" i="4"/>
  <c r="I30" i="4"/>
  <c r="K30" i="4"/>
  <c r="K16" i="4"/>
  <c r="I16" i="4"/>
  <c r="G16" i="4"/>
  <c r="E45" i="4"/>
  <c r="E36" i="4"/>
  <c r="E35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F15" i="4"/>
  <c r="E10" i="4"/>
  <c r="E9" i="4"/>
  <c r="E8" i="4"/>
  <c r="E7" i="4"/>
  <c r="M34" i="4" l="1"/>
  <c r="M10" i="22"/>
  <c r="N34" i="4"/>
  <c r="E6" i="4"/>
  <c r="F48" i="4"/>
  <c r="E15" i="4"/>
  <c r="L9" i="4"/>
  <c r="H48" i="4"/>
  <c r="J48" i="4"/>
  <c r="K15" i="4"/>
  <c r="I15" i="4"/>
  <c r="G15" i="4"/>
  <c r="I8" i="4"/>
  <c r="K8" i="4"/>
  <c r="I9" i="4"/>
  <c r="I10" i="4"/>
  <c r="K10" i="4"/>
  <c r="K7" i="4"/>
  <c r="I7" i="4"/>
  <c r="G10" i="4"/>
  <c r="G7" i="4"/>
  <c r="G8" i="4"/>
  <c r="G9" i="4"/>
  <c r="K10" i="22" l="1"/>
  <c r="I6" i="4"/>
  <c r="L6" i="4"/>
  <c r="L48" i="4" s="1"/>
  <c r="G6" i="4"/>
  <c r="E48" i="4"/>
  <c r="I48" i="4"/>
  <c r="M9" i="4"/>
  <c r="K9" i="4"/>
  <c r="K6" i="4" s="1"/>
  <c r="G48" i="4" l="1"/>
  <c r="M48" i="4" s="1"/>
  <c r="M6" i="4"/>
  <c r="K48" i="4"/>
  <c r="N9" i="4"/>
  <c r="H4" i="4"/>
  <c r="J4" i="4" s="1"/>
  <c r="L4" i="4" s="1"/>
  <c r="N6" i="4" l="1"/>
  <c r="F6" i="22" l="1"/>
  <c r="G6" i="22" s="1"/>
  <c r="H6" i="22" s="1"/>
  <c r="I6" i="22" s="1"/>
  <c r="J6" i="22" s="1"/>
  <c r="K6" i="22" s="1"/>
  <c r="C6" i="22"/>
  <c r="D6" i="22" s="1"/>
  <c r="N48" i="4" l="1"/>
</calcChain>
</file>

<file path=xl/sharedStrings.xml><?xml version="1.0" encoding="utf-8"?>
<sst xmlns="http://schemas.openxmlformats.org/spreadsheetml/2006/main" count="229" uniqueCount="130">
  <si>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</si>
  <si>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</si>
  <si>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</si>
  <si>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</si>
  <si>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</si>
  <si>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</si>
  <si>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</si>
  <si>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</si>
  <si>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</si>
  <si>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</si>
  <si>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</si>
  <si>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</si>
  <si>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</si>
  <si>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</si>
  <si>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</si>
  <si>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</si>
  <si>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</si>
  <si>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</si>
  <si>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</si>
  <si>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</si>
  <si>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</si>
  <si>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</si>
  <si>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</si>
  <si>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</si>
  <si>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</si>
  <si>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</si>
  <si>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ИТОГО</t>
  </si>
  <si>
    <t>2.1</t>
  </si>
  <si>
    <t>1.1</t>
  </si>
  <si>
    <t>1.2</t>
  </si>
  <si>
    <t>1.3</t>
  </si>
  <si>
    <t>1.4</t>
  </si>
  <si>
    <t>районный бюджет</t>
  </si>
  <si>
    <t>Отчет об использовании денежных средств в рамках исполнения мероприятий муниципальной программы «Управление муниципальным имуществом муниципального района "Заполярный район" на 2022-2030 годы»</t>
  </si>
  <si>
    <t>Раздел 1. Управление муниципальной собственностью</t>
  </si>
  <si>
    <t>Оценка недвижимости, признание прав и регулирование отношений по муниципальной собственности</t>
  </si>
  <si>
    <t>УМИ Администрации Заполярного района</t>
  </si>
  <si>
    <t>Мероприятия по землеустройству и землепользованию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</si>
  <si>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</si>
  <si>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</si>
  <si>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Раздел 2. Cодержание муниципального имущества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</si>
  <si>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</si>
  <si>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2.1.1.</t>
  </si>
  <si>
    <t>Сельское поселение "Тельвисочный сельсовет" ЗР НАО</t>
  </si>
  <si>
    <t>Администрация поселения ЗР НАО</t>
  </si>
  <si>
    <t>2.1.2.</t>
  </si>
  <si>
    <t>Сельское поселение "Юшарский сельсовет" ЗР НАО</t>
  </si>
  <si>
    <t>2.1.3.</t>
  </si>
  <si>
    <t>Сельское поселение "Хорей-Верский сельсовет" ЗР НАО</t>
  </si>
  <si>
    <t>2.1.4.</t>
  </si>
  <si>
    <t>Сельское поселение "Хоседа-Хардский сельсовет" ЗР НАО</t>
  </si>
  <si>
    <t>2.1.5.</t>
  </si>
  <si>
    <t>Сельское поселение "Великовисочный сельсовет" ЗР НАО</t>
  </si>
  <si>
    <t>2.1.6.</t>
  </si>
  <si>
    <t>Сельское поселение "Пешский сельсовет" ЗР НАО</t>
  </si>
  <si>
    <t>2.1.7.</t>
  </si>
  <si>
    <t>Сельское поселение "Омский сельсовет" ЗР НАО</t>
  </si>
  <si>
    <t>2.1.8.</t>
  </si>
  <si>
    <t>Сельское поселение "Пустозерский сельсовет" ЗР НАО</t>
  </si>
  <si>
    <t>2.1.9.</t>
  </si>
  <si>
    <t>Сельское поселение "Коткинский сельсовет" ЗР НАО</t>
  </si>
  <si>
    <t>2.1.10.</t>
  </si>
  <si>
    <t>Сельское поселение "Поселок Амдерма" ЗР НАО</t>
  </si>
  <si>
    <t>2.1.11.</t>
  </si>
  <si>
    <t>Сельское поселение "Андегский сельсовет" ЗР НАО</t>
  </si>
  <si>
    <t>2.1.12.</t>
  </si>
  <si>
    <t>Сельское поселение "Тиманский сельсовет" ЗР НАО</t>
  </si>
  <si>
    <t>2.2.</t>
  </si>
  <si>
    <t>2.3.</t>
  </si>
  <si>
    <t>2.4.</t>
  </si>
  <si>
    <t>3.</t>
  </si>
  <si>
    <t>Раздел 3. Капитальный и текущий ремонт муниципального имущества</t>
  </si>
  <si>
    <t>3.1.</t>
  </si>
  <si>
    <t>3.2.</t>
  </si>
  <si>
    <t>3.3.</t>
  </si>
  <si>
    <t>4.</t>
  </si>
  <si>
    <t>Раздел 4. Иные мероприятия</t>
  </si>
  <si>
    <t>4.1.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</si>
  <si>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</si>
  <si>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</si>
  <si>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Замена септика в здании МКУ «Северное» по ул. Губкина, д. 3Б</t>
  </si>
  <si>
    <t>Цена по контракту,руб.</t>
  </si>
  <si>
    <t>План на 2024 год</t>
  </si>
  <si>
    <t>1.5</t>
  </si>
  <si>
    <t>1.6</t>
  </si>
  <si>
    <t>1.7</t>
  </si>
  <si>
    <t>Проведение кадастровых работ по формированию земельных участков</t>
  </si>
  <si>
    <t>Подготовка технических планов на 5 индивидуальных жилых домов в с. Великовисочное Сельского поселения «Великовисочный сельсовет» ЗР НАО</t>
  </si>
  <si>
    <t>Подготовка технического и межевого планов для разделения здания гаража со стояночными боксами и земельного участка в с. Великовисочное Сельского поселения «Великовисочный сельсовет» ЗР НАО</t>
  </si>
  <si>
    <t>Устройство четырех деревянных настилов через ручьи на территории Сельского поселения «Пешский сельсовет» ЗР НАО</t>
  </si>
  <si>
    <t>Снос (демонтаж) объекта «Здание администрации» в с. Ома Сельского поселения «Омский сельсовет» ЗР НАО</t>
  </si>
  <si>
    <t>Снос (демонтаж) здания столовой интерната и здания котельной столовой в п. Нельмин-Нос Сельского поселения «Малоземельский сельсовет» ЗР НАО</t>
  </si>
  <si>
    <t>Снос (демонтаж) здания школьной библиотеки в п. Нельмин-Нос Сельского поселения "Малоземельский сельсовет" ЗР НАО</t>
  </si>
  <si>
    <t>3.4.</t>
  </si>
  <si>
    <t>3.5.</t>
  </si>
  <si>
    <t>3.6.</t>
  </si>
  <si>
    <t>Ремонт фасада здания администрации по ул. Центральная, д. 9 в п. Амдерма Сельского поселения «Поселок Амдерма» ЗР НАО</t>
  </si>
  <si>
    <t>Ремонт объекта «Культурно-досуговое учреждение в п. Хорей-Вер» Сельского поселения «Хорей-Верский сельсовет» ЗР НАО</t>
  </si>
  <si>
    <t>Проведение экспертизы сметного расчета капитального ремонта причалов в п. Индига Сельского поселения «Тиманский сельсовет» ЗР НАО</t>
  </si>
  <si>
    <t>Капитальный ремонт объекта «Здание администрации» в с. Ома Сельского поселения «Омский сельсовет» ЗР НАО</t>
  </si>
  <si>
    <t>Ремонт снегоходов BEARCAT Z1 XT и Буран СБ-640МД Сельского поселения «Омский сельсовет» ЗР НАО</t>
  </si>
  <si>
    <t>Устройство системы видеонаблюдения на детских площадках и на территории зоны отдыха в п. Красное Сельского поселения «Приморско-Куйский сельсовет» ЗР НАО</t>
  </si>
  <si>
    <t>Оснащение помещения, используемого участковым уполномоченным полиции в здании Администрации Сельского поселения «Тиманский сельсовет» ЗР НАО входными металлическими дверьми и металлическими решетками на оконные конструкции</t>
  </si>
  <si>
    <t>Оснащение помещения, используемого участковым уполномоченным полиции в здании Администрации Сельского поселения «Карский сельсовет» ЗР НАО входными металлическими дверьми и металлическими решетками на оконные конструкции</t>
  </si>
  <si>
    <t>4.2.</t>
  </si>
  <si>
    <t>4.3.</t>
  </si>
  <si>
    <t>№ 38у/2023 от 17.08.2023</t>
  </si>
  <si>
    <t>ИП Яковлев А.Н.</t>
  </si>
  <si>
    <t>№ 0184300000422000151 от 01.08.2022</t>
  </si>
  <si>
    <t>ООО "АВТОМАРКЕТ"</t>
  </si>
  <si>
    <t>0048-ЕИС от 12.04.2024</t>
  </si>
  <si>
    <t>ИП КАЮМОВ А.М.</t>
  </si>
  <si>
    <t>Договор подряда № 292 от 11.01.2023</t>
  </si>
  <si>
    <t>ООО "Архстройэксперт"</t>
  </si>
  <si>
    <t>до полного исполнения</t>
  </si>
  <si>
    <t>договор поставки № 1/2024 от 15.01.2024</t>
  </si>
  <si>
    <t>ИП Вензелев А.А.</t>
  </si>
  <si>
    <t>по состоянию на 01 июля 2024  года (с начала года нарастающим итогом)</t>
  </si>
  <si>
    <t>План на 01.07.2024</t>
  </si>
  <si>
    <t>Снос (демонтаж) здания хлебопекарни в с. Великовисочное Сельского поселения «Великовисочный сельсовет» ЗР НАО</t>
  </si>
  <si>
    <t>Замена оборудования узла учета тепловой энергии в здании аэропорта по ул. Победы, дом № 18 в п. Харута Сельского поселения «Хоседа-Хардский сельсовет» ЗР НАО</t>
  </si>
  <si>
    <t>Капитальный ремонт хоккейной - футбольной площадки в с. Оксино Сельского поселения «Пустозерский сельсовет» ЗР НАО</t>
  </si>
  <si>
    <t>Капитальный ремонт здания администрации Сельского поселения «Коткинский сельсовет» ЗР НАО</t>
  </si>
  <si>
    <t>Ремонтно-восстановительные работы здания аэропорта в п. Каратайка Сельского поселения «Юшарский сельсовет» ЗР НАО</t>
  </si>
  <si>
    <t>№ ТП1480424 от 11.04.2024</t>
  </si>
  <si>
    <t>ИП Полосков А.А.</t>
  </si>
  <si>
    <t>Договор 4420424 от 16.04.2024</t>
  </si>
  <si>
    <t>Устройство четырех деревянных настилов через ручьи на территории Сельского поселения «Пешский  сельсовет» ЗР НАО</t>
  </si>
  <si>
    <t>№ 0184300000424000077 от 15.05.2024</t>
  </si>
  <si>
    <t>ИП МИШУКОВ АНДРЕЙ ВЛАДИМИРОВИЧ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</si>
</sst>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%"/>
    <numFmt numFmtId="168" formatCode="_-* #,##0.0_р_._-;\-* #,##0.0_р_._-;_-* &quot;-&quot;?_р_._-;_-@_-"/>
    <numFmt numFmtId="169" formatCode="#,##0.0\ _₽"/>
    <numFmt numFmtId="170" formatCode="_-* #,##0.0\ _₽_-;\-* #,##0.0\ _₽_-;_-* &quot;-&quot;?\ _₽_-;_-@_-"/>
    <numFmt numFmtId="171" formatCode="0.0"/>
    <numFmt numFmtId="172" formatCode="_-* #,##0.0_р_._-;\-* #,##0.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0" fontId="14" fillId="0" borderId="10">
      <alignment vertical="top" wrapText="1"/>
    </xf>
    <xf numFmtId="164" fontId="1" fillId="0" borderId="0" applyFont="0" applyFill="0" applyBorder="0" applyAlignment="0" applyProtection="0"/>
  </cellStyleXfs>
  <cellXfs count="76">
    <xf numFmtId="0" fontId="0" fillId="0" borderId="0" xfId="0"/>
    <xf numFmtId="0" fontId="6" fillId="0" borderId="0" xfId="0" applyFont="1"/>
    <xf numFmtId="0" fontId="6" fillId="0" borderId="0" xfId="0" applyFont="1" applyFill="1"/>
    <xf numFmtId="166" fontId="7" fillId="0" borderId="1" xfId="0" applyNumberFormat="1" applyFont="1" applyBorder="1" applyAlignment="1">
      <alignment vertical="center" wrapText="1"/>
    </xf>
    <xf numFmtId="0" fontId="6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wrapText="1"/>
    </xf>
    <xf numFmtId="0" fontId="11" fillId="0" borderId="0" xfId="0" applyFont="1" applyFill="1"/>
    <xf numFmtId="168" fontId="6" fillId="0" borderId="1" xfId="2" applyNumberFormat="1" applyFont="1" applyFill="1" applyBorder="1" applyAlignment="1">
      <alignment horizontal="center" vertical="center" wrapText="1"/>
    </xf>
    <xf numFmtId="167" fontId="10" fillId="0" borderId="1" xfId="6" applyNumberFormat="1" applyFont="1" applyFill="1" applyBorder="1" applyAlignment="1">
      <alignment horizontal="center" vertical="center" wrapText="1"/>
    </xf>
    <xf numFmtId="167" fontId="6" fillId="0" borderId="1" xfId="6" applyNumberFormat="1" applyFont="1" applyFill="1" applyBorder="1" applyAlignment="1">
      <alignment horizontal="center" vertical="center" wrapText="1"/>
    </xf>
    <xf numFmtId="169" fontId="10" fillId="0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168" fontId="6" fillId="0" borderId="1" xfId="2" applyNumberFormat="1" applyFont="1" applyFill="1" applyBorder="1" applyAlignment="1">
      <alignment vertical="center" wrapText="1"/>
    </xf>
    <xf numFmtId="170" fontId="6" fillId="0" borderId="1" xfId="2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4" fontId="6" fillId="0" borderId="1" xfId="7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16" fontId="10" fillId="0" borderId="1" xfId="7" applyNumberFormat="1" applyFont="1" applyFill="1" applyBorder="1" applyAlignment="1">
      <alignment horizontal="center" vertical="center"/>
    </xf>
    <xf numFmtId="16" fontId="6" fillId="0" borderId="1" xfId="7" applyNumberFormat="1" applyFont="1" applyFill="1" applyBorder="1" applyAlignment="1">
      <alignment horizontal="center" vertical="center"/>
    </xf>
    <xf numFmtId="168" fontId="10" fillId="0" borderId="1" xfId="7" applyNumberFormat="1" applyFont="1" applyFill="1" applyBorder="1" applyAlignment="1">
      <alignment horizontal="right" vertical="center" wrapText="1"/>
    </xf>
    <xf numFmtId="168" fontId="6" fillId="0" borderId="1" xfId="7" applyNumberFormat="1" applyFont="1" applyFill="1" applyBorder="1" applyAlignment="1">
      <alignment horizontal="right" vertical="center" wrapText="1"/>
    </xf>
    <xf numFmtId="168" fontId="9" fillId="0" borderId="1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168" fontId="6" fillId="0" borderId="9" xfId="7" applyNumberFormat="1" applyFont="1" applyFill="1" applyBorder="1" applyAlignment="1">
      <alignment horizontal="right" vertical="center" wrapText="1"/>
    </xf>
    <xf numFmtId="171" fontId="6" fillId="0" borderId="1" xfId="0" applyNumberFormat="1" applyFont="1" applyBorder="1" applyAlignment="1">
      <alignment horizontal="right" wrapText="1"/>
    </xf>
    <xf numFmtId="167" fontId="6" fillId="0" borderId="1" xfId="2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/>
    </xf>
    <xf numFmtId="172" fontId="6" fillId="0" borderId="1" xfId="9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7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center" wrapText="1"/>
    </xf>
  </cellXfs>
  <cellStyles count="10">
    <cellStyle name="xl32" xfId="8"/>
    <cellStyle name="Обычный" xfId="0" builtinId="0"/>
    <cellStyle name="Обычный 2" xfId="2"/>
    <cellStyle name="Обычный 2 2" xfId="5"/>
    <cellStyle name="Обычный 2 4" xfId="7"/>
    <cellStyle name="Обычный 3" xfId="1"/>
    <cellStyle name="Обычный 4" xfId="3"/>
    <cellStyle name="Процентный" xfId="6" builtinId="5"/>
    <cellStyle name="Финансовый" xfId="9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2"/>
  <sheetViews>
    <sheetView tabSelected="1" view="pageBreakPreview" zoomScale="70" zoomScaleNormal="70" zoomScaleSheetLayoutView="70" workbookViewId="0">
      <pane xSplit="4" ySplit="5" topLeftCell="E6" activePane="bottomRight" state="frozen"/>
      <selection pane="topRight"/>
      <selection pane="bottomLeft"/>
      <selection pane="bottomRight" activeCell="B13" sqref="B13"/>
    </sheetView>
  </sheetViews>
  <sheetFormatPr defaultRowHeight="15.75" x14ac:dyDescent="0.25"/>
  <cols>
    <col min="1" max="1" width="7.5703125" style="2" customWidth="1"/>
    <col min="2" max="2" width="41.85546875" style="2" customWidth="1"/>
    <col min="3" max="3" width="22.7109375" style="2" customWidth="1"/>
    <col min="4" max="4" width="23.5703125" style="2" customWidth="1"/>
    <col min="5" max="8" width="16.85546875" style="2" customWidth="1"/>
    <col min="9" max="9" width="14.85546875" style="8" customWidth="1"/>
    <col min="10" max="10" width="16.42578125" style="8" customWidth="1"/>
    <col min="11" max="11" width="16" style="8" customWidth="1"/>
    <col min="12" max="12" width="15.140625" style="8" customWidth="1"/>
    <col min="13" max="13" width="26" style="8" customWidth="1"/>
    <col min="14" max="14" width="26.140625" style="8" customWidth="1"/>
    <col min="15" max="16384" width="9.140625" style="2"/>
  </cols>
  <sheetData>
    <row r="1" spans="1:14" ht="32.25" customHeight="1" x14ac:dyDescent="0.25">
      <c r="A1" s="57" t="s">
        <v>33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4" ht="32.25" customHeight="1" x14ac:dyDescent="0.25">
      <c r="A2" s="58" t="s">
        <v>117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60"/>
    </row>
    <row r="3" spans="1:14" s="7" customFormat="1" ht="27" customHeight="1" x14ac:dyDescent="0.25">
      <c r="A3" s="61" t="s">
        <v>7</v>
      </c>
      <c r="B3" s="61" t="s">
        <v>5</v>
      </c>
      <c r="C3" s="61" t="s">
        <v>2</v>
      </c>
      <c r="D3" s="61" t="s">
        <v>6</v>
      </c>
      <c r="E3" s="62" t="s">
        <v>82</v>
      </c>
      <c r="F3" s="63"/>
      <c r="G3" s="62" t="s">
        <v>118</v>
      </c>
      <c r="H3" s="63"/>
      <c r="I3" s="62" t="s">
        <v>3</v>
      </c>
      <c r="J3" s="63"/>
      <c r="K3" s="61" t="s">
        <v>4</v>
      </c>
      <c r="L3" s="61"/>
      <c r="M3" s="61" t="s">
        <v>78</v>
      </c>
      <c r="N3" s="61" t="s">
        <v>79</v>
      </c>
    </row>
    <row r="4" spans="1:14" s="7" customFormat="1" ht="66.75" customHeight="1" x14ac:dyDescent="0.25">
      <c r="A4" s="61"/>
      <c r="B4" s="61"/>
      <c r="C4" s="61"/>
      <c r="D4" s="61"/>
      <c r="E4" s="14" t="s">
        <v>0</v>
      </c>
      <c r="F4" s="14" t="s">
        <v>32</v>
      </c>
      <c r="G4" s="14" t="s">
        <v>0</v>
      </c>
      <c r="H4" s="14" t="str">
        <f>F4</f>
        <v>районный бюджет</v>
      </c>
      <c r="I4" s="14" t="s">
        <v>0</v>
      </c>
      <c r="J4" s="14" t="str">
        <f>H4</f>
        <v>районный бюджет</v>
      </c>
      <c r="K4" s="14" t="s">
        <v>0</v>
      </c>
      <c r="L4" s="14" t="str">
        <f>J4</f>
        <v>районный бюджет</v>
      </c>
      <c r="M4" s="61"/>
      <c r="N4" s="61"/>
    </row>
    <row r="5" spans="1:14" s="7" customFormat="1" x14ac:dyDescent="0.25">
      <c r="A5" s="14">
        <v>1</v>
      </c>
      <c r="B5" s="14">
        <v>2</v>
      </c>
      <c r="C5" s="14">
        <v>3</v>
      </c>
      <c r="D5" s="14">
        <v>4</v>
      </c>
      <c r="E5" s="19">
        <v>5</v>
      </c>
      <c r="F5" s="19">
        <v>6</v>
      </c>
      <c r="G5" s="19">
        <v>7</v>
      </c>
      <c r="H5" s="19">
        <v>8</v>
      </c>
      <c r="I5" s="19">
        <v>9</v>
      </c>
      <c r="J5" s="19">
        <v>10</v>
      </c>
      <c r="K5" s="19">
        <v>11</v>
      </c>
      <c r="L5" s="19">
        <v>12</v>
      </c>
      <c r="M5" s="19">
        <v>13</v>
      </c>
      <c r="N5" s="19">
        <v>14</v>
      </c>
    </row>
    <row r="6" spans="1:14" s="7" customFormat="1" ht="16.5" customHeight="1" x14ac:dyDescent="0.25">
      <c r="A6" s="15" t="s">
        <v>24</v>
      </c>
      <c r="B6" s="51" t="s">
        <v>34</v>
      </c>
      <c r="C6" s="51"/>
      <c r="D6" s="51"/>
      <c r="E6" s="27">
        <f>SUM(E7:E13)</f>
        <v>792.9</v>
      </c>
      <c r="F6" s="27">
        <f t="shared" ref="F6:L6" si="0">SUM(F7:F13)</f>
        <v>792.9</v>
      </c>
      <c r="G6" s="27">
        <f t="shared" si="0"/>
        <v>134.69999999999999</v>
      </c>
      <c r="H6" s="27">
        <f t="shared" si="0"/>
        <v>134.69999999999999</v>
      </c>
      <c r="I6" s="27">
        <f t="shared" si="0"/>
        <v>134.69999999999999</v>
      </c>
      <c r="J6" s="27">
        <f t="shared" si="0"/>
        <v>134.69999999999999</v>
      </c>
      <c r="K6" s="27">
        <f t="shared" si="0"/>
        <v>134.69999999999999</v>
      </c>
      <c r="L6" s="27">
        <f t="shared" si="0"/>
        <v>134.69999999999999</v>
      </c>
      <c r="M6" s="10">
        <f>I6/G6</f>
        <v>1</v>
      </c>
      <c r="N6" s="10">
        <f>K6/G6</f>
        <v>1</v>
      </c>
    </row>
    <row r="7" spans="1:14" s="7" customFormat="1" ht="47.25" x14ac:dyDescent="0.25">
      <c r="A7" s="16" t="s">
        <v>28</v>
      </c>
      <c r="B7" s="6" t="s">
        <v>35</v>
      </c>
      <c r="C7" s="20" t="s">
        <v>36</v>
      </c>
      <c r="D7" s="20" t="s">
        <v>36</v>
      </c>
      <c r="E7" s="27">
        <f t="shared" ref="E7:E13" si="1">SUM(F7:F7)</f>
        <v>92</v>
      </c>
      <c r="F7" s="28">
        <v>92</v>
      </c>
      <c r="G7" s="17">
        <f t="shared" ref="G7:G13" si="2">SUM(H7:H7)</f>
        <v>9</v>
      </c>
      <c r="H7" s="18">
        <v>9</v>
      </c>
      <c r="I7" s="17">
        <f t="shared" ref="I7:I13" si="3">SUM(J7:J7)</f>
        <v>9</v>
      </c>
      <c r="J7" s="18">
        <v>9</v>
      </c>
      <c r="K7" s="17">
        <f t="shared" ref="K7:K13" si="4">SUM(L7:L7)</f>
        <v>9</v>
      </c>
      <c r="L7" s="18">
        <f>J7</f>
        <v>9</v>
      </c>
      <c r="M7" s="11">
        <f>I7/G7</f>
        <v>1</v>
      </c>
      <c r="N7" s="11">
        <f>K7/G7</f>
        <v>1</v>
      </c>
    </row>
    <row r="8" spans="1:14" s="7" customFormat="1" ht="47.25" x14ac:dyDescent="0.25">
      <c r="A8" s="16" t="s">
        <v>29</v>
      </c>
      <c r="B8" s="6" t="s">
        <v>37</v>
      </c>
      <c r="C8" s="20" t="s">
        <v>36</v>
      </c>
      <c r="D8" s="20" t="s">
        <v>36</v>
      </c>
      <c r="E8" s="27">
        <f t="shared" si="1"/>
        <v>360</v>
      </c>
      <c r="F8" s="28">
        <v>360</v>
      </c>
      <c r="G8" s="17">
        <f t="shared" si="2"/>
        <v>0</v>
      </c>
      <c r="H8" s="18">
        <v>0</v>
      </c>
      <c r="I8" s="17">
        <f t="shared" si="3"/>
        <v>0</v>
      </c>
      <c r="J8" s="18">
        <v>0</v>
      </c>
      <c r="K8" s="17">
        <f t="shared" si="4"/>
        <v>0</v>
      </c>
      <c r="L8" s="18">
        <v>0</v>
      </c>
      <c r="M8" s="9">
        <v>0</v>
      </c>
      <c r="N8" s="9">
        <v>0</v>
      </c>
    </row>
    <row r="9" spans="1:14" s="7" customFormat="1" ht="78.75" x14ac:dyDescent="0.25">
      <c r="A9" s="16" t="s">
        <v>30</v>
      </c>
      <c r="B9" s="6" t="s">
        <v>38</v>
      </c>
      <c r="C9" s="20" t="s">
        <v>36</v>
      </c>
      <c r="D9" s="20" t="s">
        <v>36</v>
      </c>
      <c r="E9" s="27">
        <f t="shared" si="1"/>
        <v>61.6</v>
      </c>
      <c r="F9" s="32">
        <v>61.6</v>
      </c>
      <c r="G9" s="17">
        <f t="shared" si="2"/>
        <v>25.7</v>
      </c>
      <c r="H9" s="18">
        <v>25.7</v>
      </c>
      <c r="I9" s="17">
        <f t="shared" si="3"/>
        <v>25.7</v>
      </c>
      <c r="J9" s="18">
        <v>25.7</v>
      </c>
      <c r="K9" s="17">
        <f t="shared" si="4"/>
        <v>25.7</v>
      </c>
      <c r="L9" s="18">
        <f>J9</f>
        <v>25.7</v>
      </c>
      <c r="M9" s="11">
        <f>I9/G9</f>
        <v>1</v>
      </c>
      <c r="N9" s="11">
        <f>K9/G9</f>
        <v>1</v>
      </c>
    </row>
    <row r="10" spans="1:14" s="7" customFormat="1" ht="157.5" x14ac:dyDescent="0.25">
      <c r="A10" s="16" t="s">
        <v>31</v>
      </c>
      <c r="B10" s="6" t="s">
        <v>39</v>
      </c>
      <c r="C10" s="20" t="s">
        <v>8</v>
      </c>
      <c r="D10" s="20" t="s">
        <v>1</v>
      </c>
      <c r="E10" s="27">
        <f t="shared" si="1"/>
        <v>49.3</v>
      </c>
      <c r="F10" s="32">
        <v>49.3</v>
      </c>
      <c r="G10" s="17">
        <f t="shared" si="2"/>
        <v>0</v>
      </c>
      <c r="H10" s="18">
        <v>0</v>
      </c>
      <c r="I10" s="17">
        <f t="shared" si="3"/>
        <v>0</v>
      </c>
      <c r="J10" s="18">
        <v>0</v>
      </c>
      <c r="K10" s="17">
        <f t="shared" si="4"/>
        <v>0</v>
      </c>
      <c r="L10" s="18">
        <v>0</v>
      </c>
      <c r="M10" s="9">
        <v>0</v>
      </c>
      <c r="N10" s="9">
        <v>0</v>
      </c>
    </row>
    <row r="11" spans="1:14" s="7" customFormat="1" ht="31.5" x14ac:dyDescent="0.25">
      <c r="A11" s="16" t="s">
        <v>83</v>
      </c>
      <c r="B11" s="6" t="s">
        <v>86</v>
      </c>
      <c r="C11" s="20" t="s">
        <v>8</v>
      </c>
      <c r="D11" s="20" t="s">
        <v>1</v>
      </c>
      <c r="E11" s="27">
        <f t="shared" si="1"/>
        <v>65</v>
      </c>
      <c r="F11" s="32">
        <v>65</v>
      </c>
      <c r="G11" s="17">
        <f t="shared" si="2"/>
        <v>35</v>
      </c>
      <c r="H11" s="18">
        <v>35</v>
      </c>
      <c r="I11" s="17">
        <f t="shared" si="3"/>
        <v>35</v>
      </c>
      <c r="J11" s="18">
        <v>35</v>
      </c>
      <c r="K11" s="17">
        <f t="shared" si="4"/>
        <v>35</v>
      </c>
      <c r="L11" s="18">
        <f>J11</f>
        <v>35</v>
      </c>
      <c r="M11" s="11">
        <f>I11/G11</f>
        <v>1</v>
      </c>
      <c r="N11" s="11">
        <f>K11/G11</f>
        <v>1</v>
      </c>
    </row>
    <row r="12" spans="1:14" s="7" customFormat="1" ht="63" x14ac:dyDescent="0.25">
      <c r="A12" s="16" t="s">
        <v>84</v>
      </c>
      <c r="B12" s="6" t="s">
        <v>87</v>
      </c>
      <c r="C12" s="20" t="s">
        <v>8</v>
      </c>
      <c r="D12" s="5" t="s">
        <v>44</v>
      </c>
      <c r="E12" s="27">
        <f t="shared" si="1"/>
        <v>100</v>
      </c>
      <c r="F12" s="32">
        <v>100</v>
      </c>
      <c r="G12" s="17">
        <f t="shared" si="2"/>
        <v>0</v>
      </c>
      <c r="H12" s="18">
        <v>0</v>
      </c>
      <c r="I12" s="17">
        <f t="shared" si="3"/>
        <v>0</v>
      </c>
      <c r="J12" s="18">
        <v>0</v>
      </c>
      <c r="K12" s="17">
        <f t="shared" si="4"/>
        <v>0</v>
      </c>
      <c r="L12" s="18">
        <v>0</v>
      </c>
      <c r="M12" s="9">
        <v>0</v>
      </c>
      <c r="N12" s="9">
        <v>0</v>
      </c>
    </row>
    <row r="13" spans="1:14" s="7" customFormat="1" ht="94.5" x14ac:dyDescent="0.25">
      <c r="A13" s="16" t="s">
        <v>85</v>
      </c>
      <c r="B13" s="6" t="s">
        <v>88</v>
      </c>
      <c r="C13" s="20" t="s">
        <v>8</v>
      </c>
      <c r="D13" s="5" t="s">
        <v>44</v>
      </c>
      <c r="E13" s="27">
        <f t="shared" si="1"/>
        <v>65</v>
      </c>
      <c r="F13" s="32">
        <v>65</v>
      </c>
      <c r="G13" s="17">
        <f t="shared" si="2"/>
        <v>65</v>
      </c>
      <c r="H13" s="18">
        <v>65</v>
      </c>
      <c r="I13" s="17">
        <f t="shared" si="3"/>
        <v>65</v>
      </c>
      <c r="J13" s="18">
        <v>65</v>
      </c>
      <c r="K13" s="17">
        <f t="shared" si="4"/>
        <v>65</v>
      </c>
      <c r="L13" s="18">
        <f>J13</f>
        <v>65</v>
      </c>
      <c r="M13" s="11">
        <f>I13/G13</f>
        <v>1</v>
      </c>
      <c r="N13" s="11">
        <f>K13/G13</f>
        <v>1</v>
      </c>
    </row>
    <row r="14" spans="1:14" s="7" customFormat="1" ht="26.25" customHeight="1" x14ac:dyDescent="0.25">
      <c r="A14" s="15" t="s">
        <v>25</v>
      </c>
      <c r="B14" s="51" t="s">
        <v>40</v>
      </c>
      <c r="C14" s="51"/>
      <c r="D14" s="51"/>
      <c r="E14" s="27">
        <f>E15+E28+E29+E30+E31+E32+E33</f>
        <v>3760.8999999999996</v>
      </c>
      <c r="F14" s="27">
        <f t="shared" ref="F14:L14" si="5">F15+F28+F29+F30+F31+F32+F33</f>
        <v>3760.8999999999996</v>
      </c>
      <c r="G14" s="27">
        <f t="shared" si="5"/>
        <v>0</v>
      </c>
      <c r="H14" s="27">
        <f t="shared" si="5"/>
        <v>0</v>
      </c>
      <c r="I14" s="27">
        <f t="shared" si="5"/>
        <v>0</v>
      </c>
      <c r="J14" s="27">
        <f t="shared" si="5"/>
        <v>0</v>
      </c>
      <c r="K14" s="27">
        <f t="shared" si="5"/>
        <v>0</v>
      </c>
      <c r="L14" s="27">
        <f t="shared" si="5"/>
        <v>0</v>
      </c>
      <c r="M14" s="9">
        <v>0</v>
      </c>
      <c r="N14" s="9">
        <v>0</v>
      </c>
    </row>
    <row r="15" spans="1:14" s="7" customFormat="1" ht="29.25" customHeight="1" x14ac:dyDescent="0.25">
      <c r="A15" s="16" t="s">
        <v>27</v>
      </c>
      <c r="B15" s="52" t="s">
        <v>41</v>
      </c>
      <c r="C15" s="53"/>
      <c r="D15" s="54"/>
      <c r="E15" s="29">
        <f t="shared" ref="E15:F15" si="6">SUM(E16:E27)</f>
        <v>948.39999999999975</v>
      </c>
      <c r="F15" s="29">
        <f t="shared" si="6"/>
        <v>948.39999999999975</v>
      </c>
      <c r="G15" s="17">
        <f t="shared" ref="G15:G30" si="7">SUM(H15:H15)</f>
        <v>0</v>
      </c>
      <c r="H15" s="18">
        <v>0</v>
      </c>
      <c r="I15" s="17">
        <f t="shared" ref="I15:I30" si="8">SUM(J15:J15)</f>
        <v>0</v>
      </c>
      <c r="J15" s="18">
        <v>0</v>
      </c>
      <c r="K15" s="17">
        <f t="shared" ref="K15:K30" si="9">SUM(L15:L15)</f>
        <v>0</v>
      </c>
      <c r="L15" s="18">
        <v>0</v>
      </c>
      <c r="M15" s="9">
        <v>0</v>
      </c>
      <c r="N15" s="9">
        <v>0</v>
      </c>
    </row>
    <row r="16" spans="1:14" s="7" customFormat="1" ht="50.25" customHeight="1" x14ac:dyDescent="0.25">
      <c r="A16" s="21" t="s">
        <v>42</v>
      </c>
      <c r="B16" s="22" t="s">
        <v>64</v>
      </c>
      <c r="C16" s="5" t="s">
        <v>8</v>
      </c>
      <c r="D16" s="5" t="s">
        <v>44</v>
      </c>
      <c r="E16" s="27">
        <f>F16</f>
        <v>34.5</v>
      </c>
      <c r="F16" s="33">
        <v>34.5</v>
      </c>
      <c r="G16" s="17">
        <f t="shared" si="7"/>
        <v>0</v>
      </c>
      <c r="H16" s="18">
        <v>0</v>
      </c>
      <c r="I16" s="17">
        <f t="shared" si="8"/>
        <v>0</v>
      </c>
      <c r="J16" s="18">
        <v>0</v>
      </c>
      <c r="K16" s="17">
        <f t="shared" si="9"/>
        <v>0</v>
      </c>
      <c r="L16" s="18">
        <v>0</v>
      </c>
      <c r="M16" s="9">
        <v>0</v>
      </c>
      <c r="N16" s="9">
        <v>0</v>
      </c>
    </row>
    <row r="17" spans="1:14" s="7" customFormat="1" ht="33" x14ac:dyDescent="0.25">
      <c r="A17" s="21" t="s">
        <v>45</v>
      </c>
      <c r="B17" s="22" t="s">
        <v>52</v>
      </c>
      <c r="C17" s="5" t="s">
        <v>8</v>
      </c>
      <c r="D17" s="5" t="s">
        <v>44</v>
      </c>
      <c r="E17" s="27">
        <f t="shared" ref="E17:E30" si="10">F17</f>
        <v>114.1</v>
      </c>
      <c r="F17" s="33">
        <v>114.1</v>
      </c>
      <c r="G17" s="17">
        <f t="shared" si="7"/>
        <v>0</v>
      </c>
      <c r="H17" s="18">
        <v>0</v>
      </c>
      <c r="I17" s="17">
        <f t="shared" si="8"/>
        <v>0</v>
      </c>
      <c r="J17" s="18">
        <v>0</v>
      </c>
      <c r="K17" s="17">
        <f t="shared" si="9"/>
        <v>0</v>
      </c>
      <c r="L17" s="18">
        <v>0</v>
      </c>
      <c r="M17" s="9">
        <v>0</v>
      </c>
      <c r="N17" s="9">
        <v>0</v>
      </c>
    </row>
    <row r="18" spans="1:14" s="7" customFormat="1" ht="33" x14ac:dyDescent="0.25">
      <c r="A18" s="21" t="s">
        <v>47</v>
      </c>
      <c r="B18" s="22" t="s">
        <v>60</v>
      </c>
      <c r="C18" s="5" t="s">
        <v>8</v>
      </c>
      <c r="D18" s="5" t="s">
        <v>44</v>
      </c>
      <c r="E18" s="27">
        <f t="shared" si="10"/>
        <v>83.199999999999989</v>
      </c>
      <c r="F18" s="33">
        <v>83.199999999999989</v>
      </c>
      <c r="G18" s="17">
        <f t="shared" si="7"/>
        <v>0</v>
      </c>
      <c r="H18" s="18">
        <v>0</v>
      </c>
      <c r="I18" s="17">
        <f t="shared" si="8"/>
        <v>0</v>
      </c>
      <c r="J18" s="18">
        <v>0</v>
      </c>
      <c r="K18" s="17">
        <f t="shared" si="9"/>
        <v>0</v>
      </c>
      <c r="L18" s="18">
        <v>0</v>
      </c>
      <c r="M18" s="9">
        <v>0</v>
      </c>
      <c r="N18" s="9">
        <v>0</v>
      </c>
    </row>
    <row r="19" spans="1:14" s="7" customFormat="1" ht="39" customHeight="1" x14ac:dyDescent="0.25">
      <c r="A19" s="21" t="s">
        <v>49</v>
      </c>
      <c r="B19" s="22" t="s">
        <v>56</v>
      </c>
      <c r="C19" s="5" t="s">
        <v>8</v>
      </c>
      <c r="D19" s="5" t="s">
        <v>44</v>
      </c>
      <c r="E19" s="27">
        <f t="shared" si="10"/>
        <v>82.3</v>
      </c>
      <c r="F19" s="33">
        <v>82.3</v>
      </c>
      <c r="G19" s="17">
        <f t="shared" si="7"/>
        <v>0</v>
      </c>
      <c r="H19" s="18">
        <v>0</v>
      </c>
      <c r="I19" s="17">
        <f t="shared" si="8"/>
        <v>0</v>
      </c>
      <c r="J19" s="18">
        <v>0</v>
      </c>
      <c r="K19" s="17">
        <f t="shared" si="9"/>
        <v>0</v>
      </c>
      <c r="L19" s="18">
        <v>0</v>
      </c>
      <c r="M19" s="9">
        <v>0</v>
      </c>
      <c r="N19" s="9">
        <v>0</v>
      </c>
    </row>
    <row r="20" spans="1:14" s="7" customFormat="1" ht="38.25" customHeight="1" x14ac:dyDescent="0.25">
      <c r="A20" s="23" t="s">
        <v>51</v>
      </c>
      <c r="B20" s="22" t="s">
        <v>54</v>
      </c>
      <c r="C20" s="5" t="s">
        <v>8</v>
      </c>
      <c r="D20" s="5" t="s">
        <v>44</v>
      </c>
      <c r="E20" s="27">
        <f t="shared" si="10"/>
        <v>90.6</v>
      </c>
      <c r="F20" s="33">
        <v>90.6</v>
      </c>
      <c r="G20" s="17">
        <f t="shared" si="7"/>
        <v>0</v>
      </c>
      <c r="H20" s="18">
        <v>0</v>
      </c>
      <c r="I20" s="17">
        <f t="shared" si="8"/>
        <v>0</v>
      </c>
      <c r="J20" s="18">
        <v>0</v>
      </c>
      <c r="K20" s="17">
        <f t="shared" si="9"/>
        <v>0</v>
      </c>
      <c r="L20" s="18">
        <v>0</v>
      </c>
      <c r="M20" s="9">
        <v>0</v>
      </c>
      <c r="N20" s="9">
        <v>0</v>
      </c>
    </row>
    <row r="21" spans="1:14" s="7" customFormat="1" ht="38.25" customHeight="1" x14ac:dyDescent="0.25">
      <c r="A21" s="21" t="s">
        <v>53</v>
      </c>
      <c r="B21" s="22" t="s">
        <v>58</v>
      </c>
      <c r="C21" s="5" t="s">
        <v>8</v>
      </c>
      <c r="D21" s="5" t="s">
        <v>44</v>
      </c>
      <c r="E21" s="27">
        <f t="shared" si="10"/>
        <v>61.7</v>
      </c>
      <c r="F21" s="33">
        <v>61.7</v>
      </c>
      <c r="G21" s="17">
        <f t="shared" si="7"/>
        <v>0</v>
      </c>
      <c r="H21" s="18">
        <v>0</v>
      </c>
      <c r="I21" s="17">
        <f t="shared" si="8"/>
        <v>0</v>
      </c>
      <c r="J21" s="18">
        <v>0</v>
      </c>
      <c r="K21" s="17">
        <f t="shared" si="9"/>
        <v>0</v>
      </c>
      <c r="L21" s="18">
        <v>0</v>
      </c>
      <c r="M21" s="9">
        <v>0</v>
      </c>
      <c r="N21" s="9">
        <v>0</v>
      </c>
    </row>
    <row r="22" spans="1:14" s="7" customFormat="1" ht="38.25" customHeight="1" x14ac:dyDescent="0.25">
      <c r="A22" s="21" t="s">
        <v>55</v>
      </c>
      <c r="B22" s="22" t="s">
        <v>43</v>
      </c>
      <c r="C22" s="5" t="s">
        <v>8</v>
      </c>
      <c r="D22" s="5" t="s">
        <v>44</v>
      </c>
      <c r="E22" s="27">
        <f t="shared" si="10"/>
        <v>198</v>
      </c>
      <c r="F22" s="33">
        <v>198</v>
      </c>
      <c r="G22" s="17">
        <f t="shared" si="7"/>
        <v>0</v>
      </c>
      <c r="H22" s="18">
        <v>0</v>
      </c>
      <c r="I22" s="17">
        <f t="shared" si="8"/>
        <v>0</v>
      </c>
      <c r="J22" s="18">
        <v>0</v>
      </c>
      <c r="K22" s="17">
        <f t="shared" si="9"/>
        <v>0</v>
      </c>
      <c r="L22" s="18">
        <v>0</v>
      </c>
      <c r="M22" s="9">
        <v>0</v>
      </c>
      <c r="N22" s="9">
        <v>0</v>
      </c>
    </row>
    <row r="23" spans="1:14" ht="38.25" customHeight="1" x14ac:dyDescent="0.25">
      <c r="A23" s="21" t="s">
        <v>57</v>
      </c>
      <c r="B23" s="22" t="s">
        <v>66</v>
      </c>
      <c r="C23" s="5" t="s">
        <v>8</v>
      </c>
      <c r="D23" s="5" t="s">
        <v>44</v>
      </c>
      <c r="E23" s="27">
        <f t="shared" si="10"/>
        <v>14.4</v>
      </c>
      <c r="F23" s="33">
        <v>14.4</v>
      </c>
      <c r="G23" s="17">
        <f t="shared" si="7"/>
        <v>0</v>
      </c>
      <c r="H23" s="18">
        <v>0</v>
      </c>
      <c r="I23" s="17">
        <f t="shared" si="8"/>
        <v>0</v>
      </c>
      <c r="J23" s="18">
        <v>0</v>
      </c>
      <c r="K23" s="17">
        <f t="shared" si="9"/>
        <v>0</v>
      </c>
      <c r="L23" s="18">
        <v>0</v>
      </c>
      <c r="M23" s="9">
        <v>0</v>
      </c>
      <c r="N23" s="9">
        <v>0</v>
      </c>
    </row>
    <row r="24" spans="1:14" ht="33" x14ac:dyDescent="0.25">
      <c r="A24" s="21" t="s">
        <v>59</v>
      </c>
      <c r="B24" s="22" t="s">
        <v>50</v>
      </c>
      <c r="C24" s="5" t="s">
        <v>8</v>
      </c>
      <c r="D24" s="5" t="s">
        <v>44</v>
      </c>
      <c r="E24" s="27">
        <f t="shared" si="10"/>
        <v>84.899999999999991</v>
      </c>
      <c r="F24" s="33">
        <v>84.899999999999991</v>
      </c>
      <c r="G24" s="17">
        <f t="shared" si="7"/>
        <v>0</v>
      </c>
      <c r="H24" s="18">
        <v>0</v>
      </c>
      <c r="I24" s="17">
        <f t="shared" si="8"/>
        <v>0</v>
      </c>
      <c r="J24" s="18">
        <v>0</v>
      </c>
      <c r="K24" s="17">
        <f t="shared" si="9"/>
        <v>0</v>
      </c>
      <c r="L24" s="18">
        <v>0</v>
      </c>
      <c r="M24" s="9">
        <v>0</v>
      </c>
      <c r="N24" s="9">
        <v>0</v>
      </c>
    </row>
    <row r="25" spans="1:14" ht="33" x14ac:dyDescent="0.25">
      <c r="A25" s="21" t="s">
        <v>61</v>
      </c>
      <c r="B25" s="22" t="s">
        <v>48</v>
      </c>
      <c r="C25" s="5" t="s">
        <v>8</v>
      </c>
      <c r="D25" s="5" t="s">
        <v>44</v>
      </c>
      <c r="E25" s="27">
        <f t="shared" si="10"/>
        <v>105.39999999999998</v>
      </c>
      <c r="F25" s="33">
        <v>105.39999999999998</v>
      </c>
      <c r="G25" s="17">
        <f t="shared" si="7"/>
        <v>0</v>
      </c>
      <c r="H25" s="18">
        <v>0</v>
      </c>
      <c r="I25" s="17">
        <f t="shared" si="8"/>
        <v>0</v>
      </c>
      <c r="J25" s="18">
        <v>0</v>
      </c>
      <c r="K25" s="17">
        <f t="shared" si="9"/>
        <v>0</v>
      </c>
      <c r="L25" s="18">
        <v>0</v>
      </c>
      <c r="M25" s="9">
        <v>0</v>
      </c>
      <c r="N25" s="9">
        <v>0</v>
      </c>
    </row>
    <row r="26" spans="1:14" ht="33" x14ac:dyDescent="0.25">
      <c r="A26" s="21" t="s">
        <v>63</v>
      </c>
      <c r="B26" s="22" t="s">
        <v>46</v>
      </c>
      <c r="C26" s="5" t="s">
        <v>8</v>
      </c>
      <c r="D26" s="5" t="s">
        <v>44</v>
      </c>
      <c r="E26" s="27">
        <f t="shared" si="10"/>
        <v>56.300000000000004</v>
      </c>
      <c r="F26" s="33">
        <v>56.300000000000004</v>
      </c>
      <c r="G26" s="17">
        <f t="shared" si="7"/>
        <v>0</v>
      </c>
      <c r="H26" s="18">
        <v>0</v>
      </c>
      <c r="I26" s="17">
        <f t="shared" si="8"/>
        <v>0</v>
      </c>
      <c r="J26" s="18">
        <v>0</v>
      </c>
      <c r="K26" s="17">
        <f t="shared" si="9"/>
        <v>0</v>
      </c>
      <c r="L26" s="18">
        <v>0</v>
      </c>
      <c r="M26" s="9">
        <v>0</v>
      </c>
      <c r="N26" s="9">
        <v>0</v>
      </c>
    </row>
    <row r="27" spans="1:14" ht="33" x14ac:dyDescent="0.25">
      <c r="A27" s="21" t="s">
        <v>65</v>
      </c>
      <c r="B27" s="22" t="s">
        <v>62</v>
      </c>
      <c r="C27" s="5" t="s">
        <v>8</v>
      </c>
      <c r="D27" s="5" t="s">
        <v>44</v>
      </c>
      <c r="E27" s="27">
        <f t="shared" si="10"/>
        <v>23</v>
      </c>
      <c r="F27" s="33">
        <v>23</v>
      </c>
      <c r="G27" s="17">
        <f t="shared" si="7"/>
        <v>0</v>
      </c>
      <c r="H27" s="18">
        <v>0</v>
      </c>
      <c r="I27" s="17">
        <f t="shared" si="8"/>
        <v>0</v>
      </c>
      <c r="J27" s="18">
        <v>0</v>
      </c>
      <c r="K27" s="17">
        <f t="shared" si="9"/>
        <v>0</v>
      </c>
      <c r="L27" s="18">
        <v>0</v>
      </c>
      <c r="M27" s="9">
        <v>0</v>
      </c>
      <c r="N27" s="9">
        <v>0</v>
      </c>
    </row>
    <row r="28" spans="1:14" ht="66" x14ac:dyDescent="0.25">
      <c r="A28" s="21" t="s">
        <v>67</v>
      </c>
      <c r="B28" s="24" t="s">
        <v>89</v>
      </c>
      <c r="C28" s="30" t="s">
        <v>8</v>
      </c>
      <c r="D28" s="5" t="s">
        <v>44</v>
      </c>
      <c r="E28" s="27">
        <f t="shared" si="10"/>
        <v>1416.7</v>
      </c>
      <c r="F28" s="28">
        <v>1416.7</v>
      </c>
      <c r="G28" s="17">
        <f t="shared" si="7"/>
        <v>0</v>
      </c>
      <c r="H28" s="18">
        <v>0</v>
      </c>
      <c r="I28" s="17">
        <f t="shared" si="8"/>
        <v>0</v>
      </c>
      <c r="J28" s="18">
        <v>0</v>
      </c>
      <c r="K28" s="17">
        <f t="shared" si="9"/>
        <v>0</v>
      </c>
      <c r="L28" s="18">
        <v>0</v>
      </c>
      <c r="M28" s="9">
        <v>0</v>
      </c>
      <c r="N28" s="9">
        <v>0</v>
      </c>
    </row>
    <row r="29" spans="1:14" ht="66" x14ac:dyDescent="0.25">
      <c r="A29" s="21" t="s">
        <v>68</v>
      </c>
      <c r="B29" s="24" t="s">
        <v>90</v>
      </c>
      <c r="C29" s="30" t="s">
        <v>8</v>
      </c>
      <c r="D29" s="5" t="s">
        <v>44</v>
      </c>
      <c r="E29" s="27">
        <f t="shared" si="10"/>
        <v>343.6</v>
      </c>
      <c r="F29" s="28">
        <v>343.6</v>
      </c>
      <c r="G29" s="17">
        <f t="shared" si="7"/>
        <v>0</v>
      </c>
      <c r="H29" s="18">
        <v>0</v>
      </c>
      <c r="I29" s="17">
        <f t="shared" si="8"/>
        <v>0</v>
      </c>
      <c r="J29" s="18">
        <v>0</v>
      </c>
      <c r="K29" s="17">
        <f t="shared" si="9"/>
        <v>0</v>
      </c>
      <c r="L29" s="18">
        <v>0</v>
      </c>
      <c r="M29" s="9">
        <v>0</v>
      </c>
      <c r="N29" s="9">
        <v>0</v>
      </c>
    </row>
    <row r="30" spans="1:14" ht="82.5" x14ac:dyDescent="0.25">
      <c r="A30" s="21" t="s">
        <v>69</v>
      </c>
      <c r="B30" s="24" t="s">
        <v>91</v>
      </c>
      <c r="C30" s="30" t="s">
        <v>8</v>
      </c>
      <c r="D30" s="5" t="s">
        <v>44</v>
      </c>
      <c r="E30" s="27">
        <f t="shared" si="10"/>
        <v>120.2</v>
      </c>
      <c r="F30" s="28">
        <v>120.2</v>
      </c>
      <c r="G30" s="17">
        <f t="shared" si="7"/>
        <v>0</v>
      </c>
      <c r="H30" s="18">
        <v>0</v>
      </c>
      <c r="I30" s="17">
        <f t="shared" si="8"/>
        <v>0</v>
      </c>
      <c r="J30" s="18">
        <v>0</v>
      </c>
      <c r="K30" s="17">
        <f t="shared" si="9"/>
        <v>0</v>
      </c>
      <c r="L30" s="18">
        <v>0</v>
      </c>
      <c r="M30" s="9">
        <v>0</v>
      </c>
      <c r="N30" s="9">
        <v>0</v>
      </c>
    </row>
    <row r="31" spans="1:14" ht="66" x14ac:dyDescent="0.25">
      <c r="A31" s="21" t="s">
        <v>68</v>
      </c>
      <c r="B31" s="24" t="s">
        <v>92</v>
      </c>
      <c r="C31" s="30" t="s">
        <v>8</v>
      </c>
      <c r="D31" s="5" t="s">
        <v>44</v>
      </c>
      <c r="E31" s="27">
        <f t="shared" ref="E31" si="11">F31</f>
        <v>227.5</v>
      </c>
      <c r="F31" s="28">
        <v>227.5</v>
      </c>
      <c r="G31" s="17">
        <f t="shared" ref="G31" si="12">SUM(H31:H31)</f>
        <v>0</v>
      </c>
      <c r="H31" s="18">
        <v>0</v>
      </c>
      <c r="I31" s="17">
        <f t="shared" ref="I31" si="13">SUM(J31:J31)</f>
        <v>0</v>
      </c>
      <c r="J31" s="18">
        <v>0</v>
      </c>
      <c r="K31" s="17">
        <f t="shared" ref="K31" si="14">SUM(L31:L31)</f>
        <v>0</v>
      </c>
      <c r="L31" s="18">
        <v>0</v>
      </c>
      <c r="M31" s="9">
        <v>0</v>
      </c>
      <c r="N31" s="9">
        <v>0</v>
      </c>
    </row>
    <row r="32" spans="1:14" ht="66" x14ac:dyDescent="0.25">
      <c r="A32" s="21" t="s">
        <v>69</v>
      </c>
      <c r="B32" s="24" t="s">
        <v>119</v>
      </c>
      <c r="C32" s="30" t="s">
        <v>8</v>
      </c>
      <c r="D32" s="5" t="s">
        <v>44</v>
      </c>
      <c r="E32" s="27">
        <f t="shared" ref="E32:E33" si="15">F32</f>
        <v>521.79999999999995</v>
      </c>
      <c r="F32" s="28">
        <v>521.79999999999995</v>
      </c>
      <c r="G32" s="17">
        <f t="shared" ref="G32:G33" si="16">SUM(H32:H32)</f>
        <v>0</v>
      </c>
      <c r="H32" s="18">
        <v>0</v>
      </c>
      <c r="I32" s="17">
        <f t="shared" ref="I32:I33" si="17">SUM(J32:J32)</f>
        <v>0</v>
      </c>
      <c r="J32" s="18">
        <v>0</v>
      </c>
      <c r="K32" s="17">
        <f t="shared" ref="K32:K33" si="18">SUM(L32:L32)</f>
        <v>0</v>
      </c>
      <c r="L32" s="18">
        <v>0</v>
      </c>
      <c r="M32" s="9">
        <v>0</v>
      </c>
      <c r="N32" s="9">
        <v>0</v>
      </c>
    </row>
    <row r="33" spans="1:14" ht="82.5" x14ac:dyDescent="0.25">
      <c r="A33" s="21" t="s">
        <v>68</v>
      </c>
      <c r="B33" s="24" t="s">
        <v>120</v>
      </c>
      <c r="C33" s="30" t="s">
        <v>8</v>
      </c>
      <c r="D33" s="5" t="s">
        <v>44</v>
      </c>
      <c r="E33" s="27">
        <f t="shared" si="15"/>
        <v>182.7</v>
      </c>
      <c r="F33" s="28">
        <v>182.7</v>
      </c>
      <c r="G33" s="17">
        <f t="shared" si="16"/>
        <v>0</v>
      </c>
      <c r="H33" s="18">
        <v>0</v>
      </c>
      <c r="I33" s="17">
        <f t="shared" si="17"/>
        <v>0</v>
      </c>
      <c r="J33" s="18">
        <v>0</v>
      </c>
      <c r="K33" s="17">
        <f t="shared" si="18"/>
        <v>0</v>
      </c>
      <c r="L33" s="18">
        <v>0</v>
      </c>
      <c r="M33" s="9">
        <v>0</v>
      </c>
      <c r="N33" s="9">
        <v>0</v>
      </c>
    </row>
    <row r="34" spans="1:14" x14ac:dyDescent="0.25">
      <c r="A34" s="25" t="s">
        <v>70</v>
      </c>
      <c r="B34" s="55" t="s">
        <v>71</v>
      </c>
      <c r="C34" s="55"/>
      <c r="D34" s="55"/>
      <c r="E34" s="29">
        <f>SUM(E35:E43)</f>
        <v>26150.1</v>
      </c>
      <c r="F34" s="29">
        <f t="shared" ref="F34:L34" si="19">SUM(F35:F43)</f>
        <v>26150.1</v>
      </c>
      <c r="G34" s="29">
        <f t="shared" si="19"/>
        <v>250</v>
      </c>
      <c r="H34" s="29">
        <f t="shared" si="19"/>
        <v>250</v>
      </c>
      <c r="I34" s="29">
        <f t="shared" si="19"/>
        <v>250</v>
      </c>
      <c r="J34" s="29">
        <f t="shared" si="19"/>
        <v>250</v>
      </c>
      <c r="K34" s="29">
        <f t="shared" si="19"/>
        <v>250</v>
      </c>
      <c r="L34" s="29">
        <f t="shared" si="19"/>
        <v>250</v>
      </c>
      <c r="M34" s="50">
        <f>I34/G34</f>
        <v>1</v>
      </c>
      <c r="N34" s="50">
        <f>K34/G34</f>
        <v>1</v>
      </c>
    </row>
    <row r="35" spans="1:14" ht="33" x14ac:dyDescent="0.25">
      <c r="A35" s="21" t="s">
        <v>72</v>
      </c>
      <c r="B35" s="31" t="s">
        <v>80</v>
      </c>
      <c r="C35" s="30" t="s">
        <v>8</v>
      </c>
      <c r="D35" s="5" t="s">
        <v>1</v>
      </c>
      <c r="E35" s="27">
        <f t="shared" ref="E35:E36" si="20">F35</f>
        <v>2581.4</v>
      </c>
      <c r="F35" s="28">
        <v>2581.4</v>
      </c>
      <c r="G35" s="17">
        <f t="shared" ref="G35:G36" si="21">SUM(H35:H35)</f>
        <v>0</v>
      </c>
      <c r="H35" s="18">
        <v>0</v>
      </c>
      <c r="I35" s="17">
        <f t="shared" ref="I35:I36" si="22">SUM(J35:J35)</f>
        <v>0</v>
      </c>
      <c r="J35" s="18">
        <v>0</v>
      </c>
      <c r="K35" s="17">
        <f t="shared" ref="K35:K40" si="23">SUM(L35:L35)</f>
        <v>0</v>
      </c>
      <c r="L35" s="18">
        <v>0</v>
      </c>
      <c r="M35" s="9">
        <v>0</v>
      </c>
      <c r="N35" s="9">
        <v>0</v>
      </c>
    </row>
    <row r="36" spans="1:14" ht="66" x14ac:dyDescent="0.25">
      <c r="A36" s="26" t="s">
        <v>73</v>
      </c>
      <c r="B36" s="31" t="s">
        <v>96</v>
      </c>
      <c r="C36" s="5" t="s">
        <v>8</v>
      </c>
      <c r="D36" s="5" t="s">
        <v>44</v>
      </c>
      <c r="E36" s="27">
        <f t="shared" si="20"/>
        <v>699.90000000000009</v>
      </c>
      <c r="F36" s="28">
        <f>583.2+116.7</f>
        <v>699.90000000000009</v>
      </c>
      <c r="G36" s="17">
        <f t="shared" si="21"/>
        <v>0</v>
      </c>
      <c r="H36" s="18">
        <v>0</v>
      </c>
      <c r="I36" s="17">
        <f t="shared" si="22"/>
        <v>0</v>
      </c>
      <c r="J36" s="18">
        <v>0</v>
      </c>
      <c r="K36" s="17">
        <f t="shared" si="23"/>
        <v>0</v>
      </c>
      <c r="L36" s="18">
        <f>J36</f>
        <v>0</v>
      </c>
      <c r="M36" s="9">
        <v>0</v>
      </c>
      <c r="N36" s="9">
        <v>0</v>
      </c>
    </row>
    <row r="37" spans="1:14" ht="66" x14ac:dyDescent="0.25">
      <c r="A37" s="26" t="s">
        <v>74</v>
      </c>
      <c r="B37" s="24" t="s">
        <v>97</v>
      </c>
      <c r="C37" s="5" t="s">
        <v>8</v>
      </c>
      <c r="D37" s="5" t="s">
        <v>44</v>
      </c>
      <c r="E37" s="27">
        <f t="shared" ref="E37:E40" si="24">F37</f>
        <v>2302.1</v>
      </c>
      <c r="F37" s="28">
        <v>2302.1</v>
      </c>
      <c r="G37" s="17">
        <f t="shared" ref="G37:G40" si="25">SUM(H37:H37)</f>
        <v>0</v>
      </c>
      <c r="H37" s="18">
        <v>0</v>
      </c>
      <c r="I37" s="17">
        <f t="shared" ref="I37:I40" si="26">SUM(J37:J37)</f>
        <v>0</v>
      </c>
      <c r="J37" s="18">
        <v>0</v>
      </c>
      <c r="K37" s="17">
        <f t="shared" si="23"/>
        <v>0</v>
      </c>
      <c r="L37" s="18">
        <f t="shared" ref="L37:L40" si="27">J37</f>
        <v>0</v>
      </c>
      <c r="M37" s="9">
        <v>0</v>
      </c>
      <c r="N37" s="9">
        <v>0</v>
      </c>
    </row>
    <row r="38" spans="1:14" ht="82.5" x14ac:dyDescent="0.25">
      <c r="A38" s="26" t="s">
        <v>93</v>
      </c>
      <c r="B38" s="24" t="s">
        <v>98</v>
      </c>
      <c r="C38" s="5" t="s">
        <v>8</v>
      </c>
      <c r="D38" s="5" t="s">
        <v>44</v>
      </c>
      <c r="E38" s="27">
        <f t="shared" si="24"/>
        <v>250</v>
      </c>
      <c r="F38" s="28">
        <v>250</v>
      </c>
      <c r="G38" s="17">
        <f t="shared" si="25"/>
        <v>250</v>
      </c>
      <c r="H38" s="18">
        <v>250</v>
      </c>
      <c r="I38" s="17">
        <f t="shared" si="26"/>
        <v>250</v>
      </c>
      <c r="J38" s="18">
        <v>250</v>
      </c>
      <c r="K38" s="17">
        <f t="shared" si="23"/>
        <v>250</v>
      </c>
      <c r="L38" s="18">
        <f t="shared" si="27"/>
        <v>250</v>
      </c>
      <c r="M38" s="34">
        <f>I38/G38</f>
        <v>1</v>
      </c>
      <c r="N38" s="34">
        <f>K38/G38</f>
        <v>1</v>
      </c>
    </row>
    <row r="39" spans="1:14" ht="66" x14ac:dyDescent="0.25">
      <c r="A39" s="26" t="s">
        <v>94</v>
      </c>
      <c r="B39" s="24" t="s">
        <v>99</v>
      </c>
      <c r="C39" s="5" t="s">
        <v>8</v>
      </c>
      <c r="D39" s="5" t="s">
        <v>44</v>
      </c>
      <c r="E39" s="27">
        <f t="shared" si="24"/>
        <v>7441.5</v>
      </c>
      <c r="F39" s="28">
        <v>7441.5</v>
      </c>
      <c r="G39" s="17">
        <f t="shared" si="25"/>
        <v>0</v>
      </c>
      <c r="H39" s="18">
        <v>0</v>
      </c>
      <c r="I39" s="17">
        <f t="shared" si="26"/>
        <v>0</v>
      </c>
      <c r="J39" s="18">
        <v>0</v>
      </c>
      <c r="K39" s="17">
        <f t="shared" si="23"/>
        <v>0</v>
      </c>
      <c r="L39" s="18">
        <f t="shared" si="27"/>
        <v>0</v>
      </c>
      <c r="M39" s="9">
        <v>0</v>
      </c>
      <c r="N39" s="9">
        <v>0</v>
      </c>
    </row>
    <row r="40" spans="1:14" ht="66" x14ac:dyDescent="0.25">
      <c r="A40" s="26" t="s">
        <v>95</v>
      </c>
      <c r="B40" s="24" t="s">
        <v>100</v>
      </c>
      <c r="C40" s="5" t="s">
        <v>8</v>
      </c>
      <c r="D40" s="5" t="s">
        <v>44</v>
      </c>
      <c r="E40" s="27">
        <f t="shared" si="24"/>
        <v>1104.9000000000001</v>
      </c>
      <c r="F40" s="28">
        <v>1104.9000000000001</v>
      </c>
      <c r="G40" s="17">
        <f t="shared" si="25"/>
        <v>0</v>
      </c>
      <c r="H40" s="18">
        <v>0</v>
      </c>
      <c r="I40" s="17">
        <f t="shared" si="26"/>
        <v>0</v>
      </c>
      <c r="J40" s="18">
        <v>0</v>
      </c>
      <c r="K40" s="17">
        <f t="shared" si="23"/>
        <v>0</v>
      </c>
      <c r="L40" s="18">
        <f t="shared" si="27"/>
        <v>0</v>
      </c>
      <c r="M40" s="9">
        <v>0</v>
      </c>
      <c r="N40" s="9">
        <v>0</v>
      </c>
    </row>
    <row r="41" spans="1:14" ht="66" x14ac:dyDescent="0.25">
      <c r="A41" s="26" t="s">
        <v>95</v>
      </c>
      <c r="B41" s="24" t="s">
        <v>121</v>
      </c>
      <c r="C41" s="5" t="s">
        <v>8</v>
      </c>
      <c r="D41" s="5" t="s">
        <v>44</v>
      </c>
      <c r="E41" s="27">
        <f t="shared" ref="E41:E43" si="28">F41</f>
        <v>3555</v>
      </c>
      <c r="F41" s="28">
        <v>3555</v>
      </c>
      <c r="G41" s="17">
        <f t="shared" ref="G41:G43" si="29">SUM(H41:H41)</f>
        <v>0</v>
      </c>
      <c r="H41" s="18">
        <v>0</v>
      </c>
      <c r="I41" s="17">
        <f t="shared" ref="I41:I43" si="30">SUM(J41:J41)</f>
        <v>0</v>
      </c>
      <c r="J41" s="18">
        <v>0</v>
      </c>
      <c r="K41" s="17">
        <f t="shared" ref="K41:K43" si="31">SUM(L41:L41)</f>
        <v>0</v>
      </c>
      <c r="L41" s="18">
        <f t="shared" ref="L41:L43" si="32">J41</f>
        <v>0</v>
      </c>
      <c r="M41" s="9">
        <v>0</v>
      </c>
      <c r="N41" s="9">
        <v>0</v>
      </c>
    </row>
    <row r="42" spans="1:14" ht="49.5" x14ac:dyDescent="0.25">
      <c r="A42" s="26" t="s">
        <v>95</v>
      </c>
      <c r="B42" s="24" t="s">
        <v>122</v>
      </c>
      <c r="C42" s="5" t="s">
        <v>8</v>
      </c>
      <c r="D42" s="5" t="s">
        <v>44</v>
      </c>
      <c r="E42" s="27">
        <f t="shared" si="28"/>
        <v>8066.7</v>
      </c>
      <c r="F42" s="28">
        <v>8066.7</v>
      </c>
      <c r="G42" s="17">
        <f t="shared" si="29"/>
        <v>0</v>
      </c>
      <c r="H42" s="18">
        <v>0</v>
      </c>
      <c r="I42" s="17">
        <f t="shared" si="30"/>
        <v>0</v>
      </c>
      <c r="J42" s="18">
        <v>0</v>
      </c>
      <c r="K42" s="17">
        <f t="shared" si="31"/>
        <v>0</v>
      </c>
      <c r="L42" s="18">
        <f t="shared" si="32"/>
        <v>0</v>
      </c>
      <c r="M42" s="9">
        <v>0</v>
      </c>
      <c r="N42" s="9">
        <v>0</v>
      </c>
    </row>
    <row r="43" spans="1:14" ht="66" x14ac:dyDescent="0.25">
      <c r="A43" s="26" t="s">
        <v>95</v>
      </c>
      <c r="B43" s="24" t="s">
        <v>123</v>
      </c>
      <c r="C43" s="5" t="s">
        <v>8</v>
      </c>
      <c r="D43" s="5" t="s">
        <v>44</v>
      </c>
      <c r="E43" s="27">
        <f t="shared" si="28"/>
        <v>148.6</v>
      </c>
      <c r="F43" s="28">
        <v>148.6</v>
      </c>
      <c r="G43" s="17">
        <f t="shared" si="29"/>
        <v>0</v>
      </c>
      <c r="H43" s="18">
        <v>0</v>
      </c>
      <c r="I43" s="17">
        <f t="shared" si="30"/>
        <v>0</v>
      </c>
      <c r="J43" s="18">
        <v>0</v>
      </c>
      <c r="K43" s="17">
        <f t="shared" si="31"/>
        <v>0</v>
      </c>
      <c r="L43" s="18">
        <f t="shared" si="32"/>
        <v>0</v>
      </c>
      <c r="M43" s="9">
        <v>0</v>
      </c>
      <c r="N43" s="9">
        <v>0</v>
      </c>
    </row>
    <row r="44" spans="1:14" x14ac:dyDescent="0.25">
      <c r="A44" s="25" t="s">
        <v>75</v>
      </c>
      <c r="B44" s="55" t="s">
        <v>76</v>
      </c>
      <c r="C44" s="55"/>
      <c r="D44" s="55"/>
      <c r="E44" s="29">
        <f>SUM(E45:E47)</f>
        <v>681.5</v>
      </c>
      <c r="F44" s="29">
        <f t="shared" ref="F44:L44" si="33">SUM(F45:F47)</f>
        <v>681.5</v>
      </c>
      <c r="G44" s="29">
        <f t="shared" si="33"/>
        <v>62</v>
      </c>
      <c r="H44" s="29">
        <f t="shared" si="33"/>
        <v>62</v>
      </c>
      <c r="I44" s="29">
        <f t="shared" si="33"/>
        <v>62</v>
      </c>
      <c r="J44" s="29">
        <f t="shared" si="33"/>
        <v>62</v>
      </c>
      <c r="K44" s="29">
        <f t="shared" si="33"/>
        <v>62</v>
      </c>
      <c r="L44" s="29">
        <f t="shared" si="33"/>
        <v>62</v>
      </c>
      <c r="M44" s="50">
        <f>I44/G44</f>
        <v>1</v>
      </c>
      <c r="N44" s="50">
        <f>K44/G44</f>
        <v>1</v>
      </c>
    </row>
    <row r="45" spans="1:14" ht="99" x14ac:dyDescent="0.25">
      <c r="A45" s="26" t="s">
        <v>77</v>
      </c>
      <c r="B45" s="22" t="s">
        <v>101</v>
      </c>
      <c r="C45" s="5" t="s">
        <v>8</v>
      </c>
      <c r="D45" s="5" t="s">
        <v>44</v>
      </c>
      <c r="E45" s="27">
        <f>F45</f>
        <v>573.9</v>
      </c>
      <c r="F45" s="28">
        <v>573.9</v>
      </c>
      <c r="G45" s="17">
        <f>SUM(H45:H45)</f>
        <v>0</v>
      </c>
      <c r="H45" s="18">
        <v>0</v>
      </c>
      <c r="I45" s="17">
        <f>SUM(J45:J45)</f>
        <v>0</v>
      </c>
      <c r="J45" s="18">
        <v>0</v>
      </c>
      <c r="K45" s="17">
        <f>SUM(L45:L45)</f>
        <v>0</v>
      </c>
      <c r="L45" s="18">
        <v>0</v>
      </c>
      <c r="M45" s="9">
        <v>0</v>
      </c>
      <c r="N45" s="9">
        <v>0</v>
      </c>
    </row>
    <row r="46" spans="1:14" ht="132" x14ac:dyDescent="0.25">
      <c r="A46" s="26" t="s">
        <v>104</v>
      </c>
      <c r="B46" s="22" t="s">
        <v>102</v>
      </c>
      <c r="C46" s="5" t="s">
        <v>8</v>
      </c>
      <c r="D46" s="5" t="s">
        <v>44</v>
      </c>
      <c r="E46" s="27">
        <f t="shared" ref="E46:E47" si="34">F46</f>
        <v>62</v>
      </c>
      <c r="F46" s="28">
        <v>62</v>
      </c>
      <c r="G46" s="17">
        <f t="shared" ref="G46:G47" si="35">SUM(H46:H46)</f>
        <v>62</v>
      </c>
      <c r="H46" s="18">
        <v>62</v>
      </c>
      <c r="I46" s="17">
        <f t="shared" ref="I46:I47" si="36">SUM(J46:J46)</f>
        <v>62</v>
      </c>
      <c r="J46" s="18">
        <v>62</v>
      </c>
      <c r="K46" s="17">
        <f t="shared" ref="K46:K47" si="37">SUM(L46:L46)</f>
        <v>62</v>
      </c>
      <c r="L46" s="18">
        <f>J46</f>
        <v>62</v>
      </c>
      <c r="M46" s="34">
        <f>I46/G46</f>
        <v>1</v>
      </c>
      <c r="N46" s="34">
        <f>K46/G46</f>
        <v>1</v>
      </c>
    </row>
    <row r="47" spans="1:14" ht="132" x14ac:dyDescent="0.25">
      <c r="A47" s="26" t="s">
        <v>105</v>
      </c>
      <c r="B47" s="22" t="s">
        <v>103</v>
      </c>
      <c r="C47" s="5" t="s">
        <v>8</v>
      </c>
      <c r="D47" s="5" t="s">
        <v>44</v>
      </c>
      <c r="E47" s="27">
        <f t="shared" si="34"/>
        <v>45.6</v>
      </c>
      <c r="F47" s="28">
        <v>45.6</v>
      </c>
      <c r="G47" s="17">
        <f t="shared" si="35"/>
        <v>0</v>
      </c>
      <c r="H47" s="18">
        <v>0</v>
      </c>
      <c r="I47" s="17">
        <f t="shared" si="36"/>
        <v>0</v>
      </c>
      <c r="J47" s="18">
        <v>0</v>
      </c>
      <c r="K47" s="17">
        <f t="shared" si="37"/>
        <v>0</v>
      </c>
      <c r="L47" s="18">
        <v>0</v>
      </c>
      <c r="M47" s="9">
        <v>0</v>
      </c>
      <c r="N47" s="9">
        <v>0</v>
      </c>
    </row>
    <row r="48" spans="1:14" x14ac:dyDescent="0.25">
      <c r="B48" s="56" t="s">
        <v>26</v>
      </c>
      <c r="C48" s="56"/>
      <c r="D48" s="56"/>
      <c r="E48" s="12">
        <f t="shared" ref="E48:L48" si="38">E14+E6+E34+E44</f>
        <v>31385.399999999998</v>
      </c>
      <c r="F48" s="12">
        <f t="shared" si="38"/>
        <v>31385.399999999998</v>
      </c>
      <c r="G48" s="12">
        <f t="shared" si="38"/>
        <v>446.7</v>
      </c>
      <c r="H48" s="12">
        <f t="shared" si="38"/>
        <v>446.7</v>
      </c>
      <c r="I48" s="12">
        <f t="shared" si="38"/>
        <v>446.7</v>
      </c>
      <c r="J48" s="12">
        <f t="shared" si="38"/>
        <v>446.7</v>
      </c>
      <c r="K48" s="12">
        <f t="shared" si="38"/>
        <v>446.7</v>
      </c>
      <c r="L48" s="12">
        <f t="shared" si="38"/>
        <v>446.7</v>
      </c>
      <c r="M48" s="10">
        <f>I48/G48</f>
        <v>1</v>
      </c>
      <c r="N48" s="10">
        <f>K48/G48</f>
        <v>1</v>
      </c>
    </row>
    <row r="53" ht="30.75" customHeight="1" x14ac:dyDescent="0.25"/>
    <row r="55" ht="18.75" customHeight="1" x14ac:dyDescent="0.25"/>
    <row r="56" ht="18.75" customHeight="1" x14ac:dyDescent="0.25"/>
    <row r="59" ht="18.75" customHeight="1" x14ac:dyDescent="0.25"/>
    <row r="61" ht="18.75" customHeight="1" x14ac:dyDescent="0.25"/>
    <row r="62" ht="18.75" customHeight="1" x14ac:dyDescent="0.25"/>
  </sheetData>
  <mergeCells count="18">
    <mergeCell ref="B6:D6"/>
    <mergeCell ref="A1:N1"/>
    <mergeCell ref="A2:N2"/>
    <mergeCell ref="A3:A4"/>
    <mergeCell ref="B3:B4"/>
    <mergeCell ref="C3:C4"/>
    <mergeCell ref="D3:D4"/>
    <mergeCell ref="K3:L3"/>
    <mergeCell ref="M3:M4"/>
    <mergeCell ref="N3:N4"/>
    <mergeCell ref="E3:F3"/>
    <mergeCell ref="G3:H3"/>
    <mergeCell ref="I3:J3"/>
    <mergeCell ref="B14:D14"/>
    <mergeCell ref="B15:D15"/>
    <mergeCell ref="B34:D34"/>
    <mergeCell ref="B44:D44"/>
    <mergeCell ref="B48:D48"/>
  </mergeCells>
  <pageMargins left="0.39370078740157483" right="0.39370078740157483" top="0.39370078740157483" bottom="0.39370078740157483" header="0.31496062992125984" footer="0.31496062992125984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5"/>
  <sheetViews>
    <sheetView view="pageBreakPreview" topLeftCell="A2" zoomScale="90" zoomScaleNormal="100" zoomScaleSheetLayoutView="90" workbookViewId="0">
      <selection activeCell="G13" sqref="G13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9.5703125" style="1" customWidth="1"/>
    <col min="7" max="7" width="16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41.25" customHeight="1" x14ac:dyDescent="0.25">
      <c r="A1" s="64" t="s">
        <v>33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13" ht="24" customHeight="1" x14ac:dyDescent="0.25">
      <c r="A2" s="64" t="s">
        <v>117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13" ht="24" customHeight="1" x14ac:dyDescent="0.25">
      <c r="A3" s="65" t="s">
        <v>9</v>
      </c>
      <c r="B3" s="65" t="s">
        <v>10</v>
      </c>
      <c r="C3" s="66" t="s">
        <v>11</v>
      </c>
      <c r="D3" s="67"/>
      <c r="E3" s="65" t="s">
        <v>12</v>
      </c>
      <c r="F3" s="65" t="s">
        <v>13</v>
      </c>
      <c r="G3" s="65" t="s">
        <v>14</v>
      </c>
      <c r="H3" s="65" t="s">
        <v>15</v>
      </c>
      <c r="I3" s="68" t="s">
        <v>81</v>
      </c>
      <c r="J3" s="68" t="s">
        <v>16</v>
      </c>
      <c r="K3" s="65" t="s">
        <v>17</v>
      </c>
      <c r="L3" s="65"/>
      <c r="M3" s="65"/>
    </row>
    <row r="4" spans="1:13" ht="15" customHeight="1" x14ac:dyDescent="0.25">
      <c r="A4" s="65"/>
      <c r="B4" s="65"/>
      <c r="C4" s="68" t="s">
        <v>18</v>
      </c>
      <c r="D4" s="68" t="s">
        <v>19</v>
      </c>
      <c r="E4" s="65"/>
      <c r="F4" s="65"/>
      <c r="G4" s="65"/>
      <c r="H4" s="65"/>
      <c r="I4" s="69"/>
      <c r="J4" s="69"/>
      <c r="K4" s="65" t="s">
        <v>20</v>
      </c>
      <c r="L4" s="68" t="s">
        <v>21</v>
      </c>
      <c r="M4" s="65" t="s">
        <v>22</v>
      </c>
    </row>
    <row r="5" spans="1:13" ht="31.5" customHeight="1" x14ac:dyDescent="0.25">
      <c r="A5" s="65"/>
      <c r="B5" s="65"/>
      <c r="C5" s="70"/>
      <c r="D5" s="70"/>
      <c r="E5" s="65"/>
      <c r="F5" s="65"/>
      <c r="G5" s="65"/>
      <c r="H5" s="65"/>
      <c r="I5" s="70"/>
      <c r="J5" s="70"/>
      <c r="K5" s="65"/>
      <c r="L5" s="70"/>
      <c r="M5" s="65"/>
    </row>
    <row r="6" spans="1:13" x14ac:dyDescent="0.25">
      <c r="A6" s="13">
        <v>1</v>
      </c>
      <c r="B6" s="13">
        <v>2</v>
      </c>
      <c r="C6" s="13">
        <f>B6+1</f>
        <v>3</v>
      </c>
      <c r="D6" s="13">
        <f t="shared" ref="D6:K6" si="0">C6+1</f>
        <v>4</v>
      </c>
      <c r="E6" s="13">
        <v>3</v>
      </c>
      <c r="F6" s="13">
        <f t="shared" si="0"/>
        <v>4</v>
      </c>
      <c r="G6" s="13">
        <f t="shared" si="0"/>
        <v>5</v>
      </c>
      <c r="H6" s="13">
        <f t="shared" si="0"/>
        <v>6</v>
      </c>
      <c r="I6" s="13">
        <f t="shared" si="0"/>
        <v>7</v>
      </c>
      <c r="J6" s="13">
        <f t="shared" si="0"/>
        <v>8</v>
      </c>
      <c r="K6" s="13">
        <f t="shared" si="0"/>
        <v>9</v>
      </c>
      <c r="L6" s="13">
        <v>10</v>
      </c>
      <c r="M6" s="13">
        <v>11</v>
      </c>
    </row>
    <row r="7" spans="1:13" s="4" customFormat="1" ht="34.5" customHeight="1" x14ac:dyDescent="0.25">
      <c r="A7" s="40">
        <v>1</v>
      </c>
      <c r="B7" s="41" t="s">
        <v>86</v>
      </c>
      <c r="C7" s="42"/>
      <c r="D7" s="42"/>
      <c r="E7" s="36" t="s">
        <v>106</v>
      </c>
      <c r="F7" s="36" t="s">
        <v>107</v>
      </c>
      <c r="G7" s="43" t="s">
        <v>1</v>
      </c>
      <c r="H7" s="44">
        <v>45229</v>
      </c>
      <c r="I7" s="45">
        <v>35000</v>
      </c>
      <c r="J7" s="46"/>
      <c r="K7" s="47">
        <f>M7</f>
        <v>35</v>
      </c>
      <c r="L7" s="48"/>
      <c r="M7" s="49">
        <f>имущество!I11</f>
        <v>35</v>
      </c>
    </row>
    <row r="8" spans="1:13" s="4" customFormat="1" ht="81" customHeight="1" x14ac:dyDescent="0.25">
      <c r="A8" s="40">
        <v>2</v>
      </c>
      <c r="B8" s="41" t="s">
        <v>87</v>
      </c>
      <c r="C8" s="42"/>
      <c r="D8" s="42"/>
      <c r="E8" s="36" t="s">
        <v>124</v>
      </c>
      <c r="F8" s="36" t="s">
        <v>125</v>
      </c>
      <c r="G8" s="43" t="s">
        <v>44</v>
      </c>
      <c r="H8" s="36" t="s">
        <v>114</v>
      </c>
      <c r="I8" s="45">
        <v>100000</v>
      </c>
      <c r="J8" s="46"/>
      <c r="K8" s="47">
        <f>M8</f>
        <v>0</v>
      </c>
      <c r="L8" s="48"/>
      <c r="M8" s="49">
        <f>имущество!I12</f>
        <v>0</v>
      </c>
    </row>
    <row r="9" spans="1:13" s="4" customFormat="1" ht="111" customHeight="1" x14ac:dyDescent="0.25">
      <c r="A9" s="40">
        <v>3</v>
      </c>
      <c r="B9" s="41" t="s">
        <v>88</v>
      </c>
      <c r="C9" s="42"/>
      <c r="D9" s="42"/>
      <c r="E9" s="36" t="s">
        <v>126</v>
      </c>
      <c r="F9" s="36" t="s">
        <v>125</v>
      </c>
      <c r="G9" s="43" t="s">
        <v>44</v>
      </c>
      <c r="H9" s="36" t="s">
        <v>114</v>
      </c>
      <c r="I9" s="45">
        <v>65000</v>
      </c>
      <c r="J9" s="46"/>
      <c r="K9" s="47">
        <f>M9</f>
        <v>65</v>
      </c>
      <c r="L9" s="48"/>
      <c r="M9" s="49">
        <f>имущество!I13</f>
        <v>65</v>
      </c>
    </row>
    <row r="10" spans="1:13" s="4" customFormat="1" ht="33.75" customHeight="1" x14ac:dyDescent="0.25">
      <c r="A10" s="40">
        <v>4</v>
      </c>
      <c r="B10" s="35" t="s">
        <v>80</v>
      </c>
      <c r="C10" s="42"/>
      <c r="D10" s="42"/>
      <c r="E10" s="36" t="s">
        <v>108</v>
      </c>
      <c r="F10" s="36" t="s">
        <v>109</v>
      </c>
      <c r="G10" s="43" t="s">
        <v>1</v>
      </c>
      <c r="H10" s="37">
        <v>44926</v>
      </c>
      <c r="I10" s="38">
        <v>2581360.7999999998</v>
      </c>
      <c r="J10" s="46"/>
      <c r="K10" s="47">
        <f t="shared" ref="K10:K13" si="1">M10</f>
        <v>0</v>
      </c>
      <c r="L10" s="48"/>
      <c r="M10" s="39">
        <f>имущество!I35</f>
        <v>0</v>
      </c>
    </row>
    <row r="11" spans="1:13" s="4" customFormat="1" ht="60.75" customHeight="1" x14ac:dyDescent="0.25">
      <c r="A11" s="40">
        <v>5</v>
      </c>
      <c r="B11" s="35" t="s">
        <v>97</v>
      </c>
      <c r="C11" s="42"/>
      <c r="D11" s="42"/>
      <c r="E11" s="36" t="s">
        <v>110</v>
      </c>
      <c r="F11" s="36" t="s">
        <v>111</v>
      </c>
      <c r="G11" s="43" t="s">
        <v>44</v>
      </c>
      <c r="H11" s="37">
        <v>45596</v>
      </c>
      <c r="I11" s="39">
        <v>1484854.5</v>
      </c>
      <c r="J11" s="46"/>
      <c r="K11" s="47">
        <f t="shared" si="1"/>
        <v>0</v>
      </c>
      <c r="L11" s="48"/>
      <c r="M11" s="39">
        <f>имущество!I37</f>
        <v>0</v>
      </c>
    </row>
    <row r="12" spans="1:13" s="4" customFormat="1" ht="79.5" customHeight="1" x14ac:dyDescent="0.25">
      <c r="A12" s="40">
        <v>6</v>
      </c>
      <c r="B12" s="41" t="s">
        <v>98</v>
      </c>
      <c r="C12" s="42"/>
      <c r="D12" s="42"/>
      <c r="E12" s="36" t="s">
        <v>112</v>
      </c>
      <c r="F12" s="36" t="s">
        <v>113</v>
      </c>
      <c r="G12" s="43" t="s">
        <v>44</v>
      </c>
      <c r="H12" s="36" t="s">
        <v>114</v>
      </c>
      <c r="I12" s="36">
        <v>250000</v>
      </c>
      <c r="J12" s="46">
        <v>75</v>
      </c>
      <c r="K12" s="47">
        <f t="shared" si="1"/>
        <v>250</v>
      </c>
      <c r="L12" s="48">
        <v>75</v>
      </c>
      <c r="M12" s="39">
        <f>имущество!I38</f>
        <v>250</v>
      </c>
    </row>
    <row r="13" spans="1:13" s="4" customFormat="1" ht="79.5" customHeight="1" x14ac:dyDescent="0.25">
      <c r="A13" s="40">
        <v>7</v>
      </c>
      <c r="B13" s="41" t="s">
        <v>102</v>
      </c>
      <c r="C13" s="42"/>
      <c r="D13" s="42"/>
      <c r="E13" s="36" t="s">
        <v>115</v>
      </c>
      <c r="F13" s="36" t="s">
        <v>116</v>
      </c>
      <c r="G13" s="43" t="s">
        <v>44</v>
      </c>
      <c r="H13" s="36">
        <v>2024</v>
      </c>
      <c r="I13" s="36">
        <v>62000</v>
      </c>
      <c r="J13" s="46"/>
      <c r="K13" s="47">
        <f t="shared" si="1"/>
        <v>62</v>
      </c>
      <c r="L13" s="48"/>
      <c r="M13" s="39">
        <f>имущество!I46</f>
        <v>62</v>
      </c>
    </row>
    <row r="14" spans="1:13" s="4" customFormat="1" ht="79.5" customHeight="1" x14ac:dyDescent="0.25">
      <c r="A14" s="40">
        <v>8</v>
      </c>
      <c r="B14" s="74" t="s">
        <v>127</v>
      </c>
      <c r="C14" s="75"/>
      <c r="D14" s="75"/>
      <c r="E14" s="36" t="s">
        <v>128</v>
      </c>
      <c r="F14" s="36" t="s">
        <v>129</v>
      </c>
      <c r="G14" s="43" t="s">
        <v>44</v>
      </c>
      <c r="H14" s="37">
        <v>45565</v>
      </c>
      <c r="I14" s="39">
        <v>1254348.3500000001</v>
      </c>
      <c r="J14" s="46"/>
      <c r="K14" s="47"/>
      <c r="L14" s="48"/>
      <c r="M14" s="39">
        <f>имущество!I28</f>
        <v>0</v>
      </c>
    </row>
    <row r="15" spans="1:13" ht="15" customHeight="1" x14ac:dyDescent="0.25">
      <c r="A15" s="71" t="s">
        <v>23</v>
      </c>
      <c r="B15" s="72"/>
      <c r="C15" s="72"/>
      <c r="D15" s="72"/>
      <c r="E15" s="72"/>
      <c r="F15" s="72"/>
      <c r="G15" s="72"/>
      <c r="H15" s="72"/>
      <c r="I15" s="73"/>
      <c r="J15" s="3">
        <f t="shared" ref="J15:L15" si="2">SUM(J7:J14)</f>
        <v>75</v>
      </c>
      <c r="K15" s="3">
        <f t="shared" si="2"/>
        <v>412</v>
      </c>
      <c r="L15" s="3">
        <f t="shared" si="2"/>
        <v>75</v>
      </c>
      <c r="M15" s="3">
        <f>SUM(M7:M14)</f>
        <v>412</v>
      </c>
    </row>
  </sheetData>
  <mergeCells count="18">
    <mergeCell ref="A15:I15"/>
    <mergeCell ref="J3:J5"/>
    <mergeCell ref="K3:M3"/>
    <mergeCell ref="C4:C5"/>
    <mergeCell ref="D4:D5"/>
    <mergeCell ref="K4:K5"/>
    <mergeCell ref="L4:L5"/>
    <mergeCell ref="M4:M5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39370078740157483" right="0.39370078740157483" top="0.39370078740157483" bottom="0.3937007874015748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имущество</vt:lpstr>
      <vt:lpstr>имущество 2</vt:lpstr>
      <vt:lpstr>имущество!Заголовки_для_печати</vt:lpstr>
      <vt:lpstr>'имущество 2'!Заголовки_для_печати</vt:lpstr>
      <vt:lpstr>имущество!Область_печати</vt:lpstr>
      <vt:lpstr>'имущество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2020-04-14T13:33:59Z</cp:lastPrinted>
  <dcterms:created xsi:type="dcterms:W3CDTF">2015-07-01T06:08:23Z</dcterms:created>
  <dcterms:modified xsi:type="dcterms:W3CDTF">2024-07-19T09:19:04Z</dcterms:modified>
</cp:coreProperties>
</file>